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4675" windowHeight="11790"/>
  </bookViews>
  <sheets>
    <sheet name="Форма по 44-ФЗ" sheetId="1" r:id="rId1"/>
  </sheets>
  <definedNames>
    <definedName name="_xlnm._FilterDatabase" localSheetId="0" hidden="1">'Форма по 44-ФЗ'!$A$6:$K$258</definedName>
    <definedName name="_xlnm.Print_Titles" localSheetId="0">'Форма по 44-ФЗ'!$6:$6</definedName>
    <definedName name="_xlnm.Print_Area" localSheetId="0">'Форма по 44-ФЗ'!$A$1:$K$261</definedName>
  </definedNames>
  <calcPr calcId="145621"/>
</workbook>
</file>

<file path=xl/calcChain.xml><?xml version="1.0" encoding="utf-8"?>
<calcChain xmlns="http://schemas.openxmlformats.org/spreadsheetml/2006/main">
  <c r="I211" i="1" l="1"/>
  <c r="F211" i="1"/>
  <c r="I210" i="1"/>
  <c r="F210" i="1"/>
  <c r="I209" i="1"/>
  <c r="F209" i="1"/>
  <c r="I208" i="1"/>
  <c r="F208" i="1"/>
  <c r="I207" i="1"/>
  <c r="F207" i="1"/>
  <c r="I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21" i="1"/>
  <c r="F21" i="1"/>
  <c r="G20" i="1"/>
  <c r="F20" i="1"/>
  <c r="G19" i="1"/>
  <c r="F19" i="1"/>
  <c r="G18" i="1"/>
  <c r="F18" i="1"/>
  <c r="G17" i="1"/>
  <c r="F17" i="1"/>
  <c r="G16" i="1"/>
  <c r="F1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G141" i="1"/>
  <c r="G140" i="1"/>
  <c r="G139" i="1"/>
  <c r="G138" i="1"/>
  <c r="G137" i="1"/>
  <c r="G136" i="1"/>
  <c r="G135" i="1"/>
  <c r="G134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I212" i="1" l="1"/>
  <c r="H156" i="1"/>
  <c r="H155" i="1"/>
  <c r="H205" i="1" s="1"/>
  <c r="H42" i="1"/>
  <c r="H41" i="1"/>
  <c r="G40" i="1"/>
  <c r="G39" i="1"/>
  <c r="G38" i="1"/>
  <c r="G37" i="1"/>
  <c r="G36" i="1"/>
  <c r="G35" i="1"/>
  <c r="G34" i="1"/>
  <c r="G33" i="1"/>
  <c r="G32" i="1"/>
  <c r="G23" i="1" l="1"/>
  <c r="F23" i="1"/>
  <c r="G22" i="1"/>
  <c r="F22" i="1"/>
  <c r="I256" i="1" l="1"/>
  <c r="I258" i="1" s="1"/>
  <c r="F256" i="1"/>
  <c r="F258" i="1" s="1"/>
  <c r="I145" i="1"/>
  <c r="F145" i="1"/>
  <c r="I144" i="1"/>
  <c r="I146" i="1" s="1"/>
  <c r="F144" i="1"/>
  <c r="I204" i="1"/>
  <c r="I205" i="1" s="1"/>
  <c r="F204" i="1"/>
  <c r="F205" i="1" s="1"/>
  <c r="H143" i="1"/>
  <c r="H146" i="1" s="1"/>
  <c r="F143" i="1"/>
  <c r="F146" i="1" s="1"/>
  <c r="G11" i="1" l="1"/>
  <c r="G10" i="1"/>
  <c r="G9" i="1"/>
  <c r="G8" i="1"/>
  <c r="G7" i="1"/>
  <c r="G146" i="1" l="1"/>
</calcChain>
</file>

<file path=xl/sharedStrings.xml><?xml version="1.0" encoding="utf-8"?>
<sst xmlns="http://schemas.openxmlformats.org/spreadsheetml/2006/main" count="1357" uniqueCount="523">
  <si>
    <t>Итого предусмотрено 
на осуществление 
закупок на второй год планового периода</t>
  </si>
  <si>
    <t>Итого предусмотрено 
на осуществление 
закупок на первый год планового периода</t>
  </si>
  <si>
    <t>Итого предусмотрено 
на осуществление 
закупок в текущем году</t>
  </si>
  <si>
    <t>10</t>
  </si>
  <si>
    <t>9</t>
  </si>
  <si>
    <t>8</t>
  </si>
  <si>
    <t>7</t>
  </si>
  <si>
    <t>6</t>
  </si>
  <si>
    <t>5</t>
  </si>
  <si>
    <t>4</t>
  </si>
  <si>
    <t>3</t>
  </si>
  <si>
    <t>На второй год</t>
  </si>
  <si>
    <t>На первый год</t>
  </si>
  <si>
    <t>Последующие годы</t>
  </si>
  <si>
    <t>На плановый период</t>
  </si>
  <si>
    <t>На текущий финансовый год</t>
  </si>
  <si>
    <t>Предмет контракта</t>
  </si>
  <si>
    <t>ИКЗ плана-графика</t>
  </si>
  <si>
    <t>Планируемый срок начала осуществления закупки 
(месяц, год)</t>
  </si>
  <si>
    <t>Планируемые платежи
(тыс. рублей)</t>
  </si>
  <si>
    <t>Начальная (максимальная) цена контракта, 
(тыс. рублей)</t>
  </si>
  <si>
    <t>Способ определения поставщика 
(подрядчика, исполнителя)</t>
  </si>
  <si>
    <t>Объект закупки</t>
  </si>
  <si>
    <t>Наименование заказчика</t>
  </si>
  <si>
    <t>№ п/п</t>
  </si>
  <si>
    <t>Приложение</t>
  </si>
  <si>
    <t>Муниципальное образование город Югорск, Управление образования администрации города Югорска, МБОУ "Средняя общеобразовательная школа № 2"</t>
  </si>
  <si>
    <t>Услуги физической охраны</t>
  </si>
  <si>
    <t>электронный аукцион</t>
  </si>
  <si>
    <t xml:space="preserve">Муниципальное образование город Югорск, Управление образования администрации города Югорска, МБУ ДО "Детская школа искусств"
</t>
  </si>
  <si>
    <t>Муниципальное образование город Югорск, Управление образования администрации города Югорска, МКУ "ЦЕНТР МАТЕРИАЛЬНО-ТЕХНИЧЕСКОГО И ИНФОРМАЦИОННО-МЕТОДИЧЕСКОГО ОБЕСПЕЧЕНИЯ"</t>
  </si>
  <si>
    <t>Поставка хозяйственных товаров</t>
  </si>
  <si>
    <t>Муниципальное образование город Югорск, администрация города Югорска, МКУ "СООМС"</t>
  </si>
  <si>
    <t>Муниципальное образование город Югорск, Управление образования администрации города Югорска, МБОУ "Средняя общеобразовательная школа № 6"</t>
  </si>
  <si>
    <t xml:space="preserve">Поставка продуктов питания </t>
  </si>
  <si>
    <t>Муниципальное образование город Югорск, Управление образования администрации города Югорска, МБОУ "Гимназия"</t>
  </si>
  <si>
    <t xml:space="preserve">электронный аукцион </t>
  </si>
  <si>
    <t>Услуги по территориальному планированию и планировке территории</t>
  </si>
  <si>
    <t>Муниципальное образование город Югорск, Департамент муниципальной собственности и градостроительства администрации города Югорска</t>
  </si>
  <si>
    <t>Муниципальное образование город Югорск,Департамент муниципальной собственности и градостроительства администрации города Югорска</t>
  </si>
  <si>
    <t>Поставка жилого помещения</t>
  </si>
  <si>
    <t>Оказание услуг по лицензионному обслуживанию программного продукта "Парус-Бюджет 8"</t>
  </si>
  <si>
    <t>Оказание услуг по мытью окон и фасадов здания администрации города Югорска</t>
  </si>
  <si>
    <t>Выполнение работ по ремонту здания администрации города Югорска</t>
  </si>
  <si>
    <t>Услуги частной охраны (выставление поста охраны)</t>
  </si>
  <si>
    <t>Поставка светодиодных светильников</t>
  </si>
  <si>
    <t>Поставка бумаги для офисной техники</t>
  </si>
  <si>
    <t>Поставка канцелярских товаров</t>
  </si>
  <si>
    <t>Оказание услуг по оценке и утилизации списанного имущества</t>
  </si>
  <si>
    <t>Поставка сувенирной (подарочной) продукции</t>
  </si>
  <si>
    <t>Оказание услуг по изготовлению информационных памяток</t>
  </si>
  <si>
    <t>Поставка оборудования для зала ВКС</t>
  </si>
  <si>
    <t>Поставка запасных частей для средств вычислительной техники</t>
  </si>
  <si>
    <t>Муниципальное образование город Югорск, администрация города Югорска</t>
  </si>
  <si>
    <t>февраль, 2025</t>
  </si>
  <si>
    <t>апрель, 2025</t>
  </si>
  <si>
    <t>Оказание услуг по техническому обслуживанию систем кондиционирования</t>
  </si>
  <si>
    <t>январь, 2025</t>
  </si>
  <si>
    <t>май, 2025</t>
  </si>
  <si>
    <t>март, 2025</t>
  </si>
  <si>
    <t>Техническое обслуживание внутренних инженерных систем и сетей теплоснабжения, водоснабжения и водоотведения</t>
  </si>
  <si>
    <t>Очистка от снега и льда кровли</t>
  </si>
  <si>
    <t>Оказание образовательных услуг по дополнительной профессиональной программе повышения квалификации</t>
  </si>
  <si>
    <t>февраль, 2026</t>
  </si>
  <si>
    <t>март, 2026</t>
  </si>
  <si>
    <t>апрель, 2026</t>
  </si>
  <si>
    <t>январь, 2026</t>
  </si>
  <si>
    <t>май, 2026</t>
  </si>
  <si>
    <t>Муниципальное образование город Югорск, Управление образования администрации города Югорска, МКУ "ЦЕНТРАЛИЗОВАННАЯ БУХГАЛТЕРИЯ УЧРЕЖДЕНИЙ ОБРАЗОВАНИЯ"</t>
  </si>
  <si>
    <t>Оказание услуг по очистке кровель зданий учреждений от снега, наледи, сосулек</t>
  </si>
  <si>
    <t>Поставка хозяйственных товаров (мыло хозяйственное твердое, мыло туалетное жидкое)</t>
  </si>
  <si>
    <t>Муниципальное образование город Югорск, Управление образования администрации города Югорска, МБОУ "Средняя общеобразовательная школа № 5"</t>
  </si>
  <si>
    <t>ноябрь, 2025</t>
  </si>
  <si>
    <t>1</t>
  </si>
  <si>
    <t>2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</si>
  <si>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</si>
  <si>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</si>
  <si>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</si>
  <si>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</si>
  <si>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</si>
  <si>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</si>
  <si>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</si>
  <si>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</si>
  <si>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</si>
  <si>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</si>
  <si>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</si>
  <si>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</si>
  <si>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</si>
  <si>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</si>
  <si>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</si>
  <si>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</si>
  <si>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</si>
  <si>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</si>
  <si>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</si>
  <si>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</si>
  <si>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</si>
  <si>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</si>
  <si>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36</t>
  </si>
  <si>
    <t>38</t>
  </si>
  <si>
    <t>39</t>
  </si>
  <si>
    <t>40</t>
  </si>
  <si>
    <t>41</t>
  </si>
  <si>
    <t>42</t>
  </si>
  <si>
    <t>Муниципальное образование город Югорск, Управление социальной политки администрации города Югорска, МБУ ДО СШ «Центр Югорского спорта»</t>
  </si>
  <si>
    <t>Оказание услуг по охране объекта</t>
  </si>
  <si>
    <t>Муниципальное образование город Югорск, Департамент жилищно-коммунального и строительного комплекса администрации города Югорска</t>
  </si>
  <si>
    <t>Выполнение работ по устройству тротуаров в городе Югорске</t>
  </si>
  <si>
    <t>Выполнение работ по устройству светофорных объектов в городе Югорске</t>
  </si>
  <si>
    <t>Выполнение работ по содержанию и обслуживанию контейнерных площадок города Югорска в 2025 году</t>
  </si>
  <si>
    <t>Выполнение работ по содержанию и обслуживанию городских площадей в городе Югорске в 2025 году</t>
  </si>
  <si>
    <t>Выполнение работ по содержанию и обслуживанию памятника-мемориала «Защитникам Отечества и первопроходцам земли Югорской» в городе Югорске в 2025 году</t>
  </si>
  <si>
    <t>Выполнение работ по содержанию и обслуживанию уличного освещения городских улиц и внутридворового освещения города Югорска в 2025 году</t>
  </si>
  <si>
    <t>Выполнение работ по устройству детских игровых площадок в городе Югорске в 2025 году</t>
  </si>
  <si>
    <t>Выполнение работ по содержанию и обслуживанию приюта для безнадзорных и бродячих животных в городе Югорске в 2026 году</t>
  </si>
  <si>
    <t>Выполнение работ по содержанию и обслуживанию контейнерных площадок города Югорска в 2026 году</t>
  </si>
  <si>
    <t>Выполнение работ по содержанию и обслуживанию городских площадей в городе Югорске в 2026 году</t>
  </si>
  <si>
    <t>Выполнение работ по содержанию и обслуживанию памятника-мемориала «Защитникам Отечества и первопроходцам земли Югорской» в городе Югорске в 2026 году</t>
  </si>
  <si>
    <t>Выполнение работ по содержанию и обслуживанию уличного освещения городских улиц и внутридворового освещения города Югорска в 2026 году</t>
  </si>
  <si>
    <t>Выполнение работ по грейдированию дорог на Зеленой зоне в городе Югорске в 2026 году</t>
  </si>
  <si>
    <t>Выполнение работ по устройству детских игровых площадок в городе Югорске в 2026 году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</si>
  <si>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</si>
  <si>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</si>
  <si>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</si>
  <si>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</si>
  <si>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</si>
  <si>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</si>
  <si>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</si>
  <si>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</si>
  <si>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</si>
  <si>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</si>
  <si>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</si>
  <si>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</si>
  <si>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</si>
  <si>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</si>
  <si>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</si>
  <si>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</si>
  <si>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253862200236886220100101590008542244</t>
  </si>
  <si>
    <t>Оказание образовательных услуг по дополнительной профессиональной программе повышения квалификации «Клиентоцентричность в государственном управлении»</t>
  </si>
  <si>
    <t>Электронный аукцион</t>
  </si>
  <si>
    <t>253862200236886220100101510008542244</t>
  </si>
  <si>
    <t>253862200236886220100101530008425244</t>
  </si>
  <si>
    <t>Оказание услуг по противопожарным мероприятиям</t>
  </si>
  <si>
    <t>253862200236886220100101460002059244</t>
  </si>
  <si>
    <t>Приобретение картриджей</t>
  </si>
  <si>
    <t>253862200236886220100101450002720244</t>
  </si>
  <si>
    <t>Приобретение сменных блоков батарей для системы электропитания серверов "Symmetra"</t>
  </si>
  <si>
    <t>253862200236886220100101440002620244</t>
  </si>
  <si>
    <t>Приобретение запасных частей</t>
  </si>
  <si>
    <t>253862200236886220100101430002620244</t>
  </si>
  <si>
    <t>Приобретение ноутбука</t>
  </si>
  <si>
    <t>253862200236886220100101420003109244</t>
  </si>
  <si>
    <t>Приобретение оборудования для зала ВКС</t>
  </si>
  <si>
    <t>253862200236886220100101400002620244</t>
  </si>
  <si>
    <t>Поставка сетевого хранилища</t>
  </si>
  <si>
    <t>253862200236886220100101330004339244</t>
  </si>
  <si>
    <t>253862200236886220100101280006311244</t>
  </si>
  <si>
    <t>Оказание услуг по сопровождению Электронного периодического справочника «Система ГАРАНТ» (справочной правовой системы)</t>
  </si>
  <si>
    <t>253862200236886220100101270006203244</t>
  </si>
  <si>
    <t>Оказание услуг по лицензионному обслуживанию программного продукта "Парус"</t>
  </si>
  <si>
    <t>253862200236886220100101260006311244</t>
  </si>
  <si>
    <t>Приобретение ПАК VipNet HW</t>
  </si>
  <si>
    <t>253862200236886220100101210000000244</t>
  </si>
  <si>
    <t>253862200236886220100101190002599244</t>
  </si>
  <si>
    <t>Приобретение рамок формата А4</t>
  </si>
  <si>
    <t>253862200236886220100101150008542244</t>
  </si>
  <si>
    <t>Оказание услуг по обучению администраторов информационных систем</t>
  </si>
  <si>
    <t>253862200236886220100101130001723244</t>
  </si>
  <si>
    <t>253862200236886220100101120005819244</t>
  </si>
  <si>
    <t>253862200236886220100101050006311244</t>
  </si>
  <si>
    <t>Сопровождение прокси-сервера</t>
  </si>
  <si>
    <t>253862200236886220100101030006311244</t>
  </si>
  <si>
    <t>Сопровождение и приобретение антивирусных программ</t>
  </si>
  <si>
    <t>253862200236886220100101010009521244</t>
  </si>
  <si>
    <t>Оказание услуг по ремонту аудиооборудования</t>
  </si>
  <si>
    <t>253862200236886220100101000000000244</t>
  </si>
  <si>
    <t>Оказание услуг по техническому обслуживанию, ремонту оргтехники и заправке картриджей</t>
  </si>
  <si>
    <t>253862200236886220100100980003312244</t>
  </si>
  <si>
    <t>253862200236886220100100950002751244</t>
  </si>
  <si>
    <t>Поставка стиральной машины (призовой фонд)</t>
  </si>
  <si>
    <t>253862200236886220100100940005510244</t>
  </si>
  <si>
    <t>Организация работы обсерватора</t>
  </si>
  <si>
    <t>253862200236886220100100930002740244</t>
  </si>
  <si>
    <t>253862200236886220100100900000000244</t>
  </si>
  <si>
    <t>Поставка офисной мебели</t>
  </si>
  <si>
    <t>253862200236886220100100890003821244</t>
  </si>
  <si>
    <t>253862200236886220100101610002041244</t>
  </si>
  <si>
    <t>263862200236886220100100800008542244</t>
  </si>
  <si>
    <t>263862200236886220100100770006311244</t>
  </si>
  <si>
    <t>263862200236886220100100760002620244</t>
  </si>
  <si>
    <t>263862200236886220100100750002620244</t>
  </si>
  <si>
    <t>263862200236886220100100740000000244</t>
  </si>
  <si>
    <t>263862200236886220100100710006311244</t>
  </si>
  <si>
    <t>Оказание услуг по обновлению прочего программного обеспечения</t>
  </si>
  <si>
    <t>263862200236886220100100690002740244</t>
  </si>
  <si>
    <t xml:space="preserve"> 263862200236886220100100670002620244</t>
  </si>
  <si>
    <t>263862200236886220100100650008010244</t>
  </si>
  <si>
    <t>263862200236886220100100600008129244</t>
  </si>
  <si>
    <t>Оказание услуг по уборке территории, прилегающей к административным зданиям</t>
  </si>
  <si>
    <t>263862200236886220100100570004339244</t>
  </si>
  <si>
    <t>263862200236886220100100540000000244</t>
  </si>
  <si>
    <t>ноябрь, 2026</t>
  </si>
  <si>
    <t>263862200236886220100100530008122244</t>
  </si>
  <si>
    <t>263862200236886220100100520008129244</t>
  </si>
  <si>
    <t>263862200236886220100100510009601244</t>
  </si>
  <si>
    <t>Оказание услуг по химической чистке ковров и ковровых покрытий</t>
  </si>
  <si>
    <t>октябрь, 2026</t>
  </si>
  <si>
    <t>263862200236886220100100500001712244</t>
  </si>
  <si>
    <t>263862200236886220100100480006311244</t>
  </si>
  <si>
    <t>263862200236886220100100470006203244</t>
  </si>
  <si>
    <t>263862200236886220100100440001723244</t>
  </si>
  <si>
    <t>273862200236886220100100290008542244</t>
  </si>
  <si>
    <t>апрель, 2027</t>
  </si>
  <si>
    <t>273862200236886220100100280006311244</t>
  </si>
  <si>
    <t>март, 2027</t>
  </si>
  <si>
    <t>273862200236886220100100270002620244</t>
  </si>
  <si>
    <t>273862200236886220100100260002620244</t>
  </si>
  <si>
    <t>273862200236886220100100250000000244</t>
  </si>
  <si>
    <t>февраль, 2027</t>
  </si>
  <si>
    <t>273862200236886220100100230006311244</t>
  </si>
  <si>
    <t>январь, 2027</t>
  </si>
  <si>
    <t>273862200236886220100100220002740244</t>
  </si>
  <si>
    <t>ноябрь, 2027</t>
  </si>
  <si>
    <t>273862200236886220100100210002620244</t>
  </si>
  <si>
    <t>декабрь, 2027</t>
  </si>
  <si>
    <t>273862200236886220100100200008010244</t>
  </si>
  <si>
    <t>273862200236886220100100150008129244</t>
  </si>
  <si>
    <t>273862200236886220100100120003700244</t>
  </si>
  <si>
    <t>273862200236886220100100110000000244</t>
  </si>
  <si>
    <t>273862200236886220100100100008122244</t>
  </si>
  <si>
    <t>273862200236886220100100090008129244</t>
  </si>
  <si>
    <t>273862200236886220100100080001712244</t>
  </si>
  <si>
    <t>273862200236886220100100070009601244</t>
  </si>
  <si>
    <t xml:space="preserve"> 273862200236886220100100050006311244</t>
  </si>
  <si>
    <t>273862200236886220100100040006203244</t>
  </si>
  <si>
    <t>273862200236886220100100010001723244</t>
  </si>
  <si>
    <t>253862201907286220100100050005829244</t>
  </si>
  <si>
    <t xml:space="preserve">263862201907286220100100030005829244 </t>
  </si>
  <si>
    <t xml:space="preserve">273862201907286220100100020005829244 </t>
  </si>
  <si>
    <t>253862200926886220100100170000000244</t>
  </si>
  <si>
    <t>Поставка продуктов питания (горох, кофейный напиток, какао-порошок)</t>
  </si>
  <si>
    <t>25386220092688622010010018000000244</t>
  </si>
  <si>
    <t>Поставка продуктов питания (рис, соль, сахар)</t>
  </si>
  <si>
    <t>253862200926886220100100130000000244</t>
  </si>
  <si>
    <t>Поставка продуктов питания (огурцы, томаты)</t>
  </si>
  <si>
    <t>Поставка продуктов питания (фрукты)</t>
  </si>
  <si>
    <t>Поставка продуктов питания (творог)</t>
  </si>
  <si>
    <t>253862200262586220100100370001020244</t>
  </si>
  <si>
    <t>Поставка продуктов питания (гобуша)</t>
  </si>
  <si>
    <t>253862200262586220100100350000000244</t>
  </si>
  <si>
    <t>Поставка продуктов питания (рис, сахар, соль)</t>
  </si>
  <si>
    <t>25 3862200262586220100100320000000244</t>
  </si>
  <si>
    <t xml:space="preserve"> 253862200262586220100100270001712244</t>
  </si>
  <si>
    <t xml:space="preserve">Поставка офисной бумаги </t>
  </si>
  <si>
    <t xml:space="preserve">март, 2025 </t>
  </si>
  <si>
    <t>253862200262586220100100230000000244</t>
  </si>
  <si>
    <t>253862200262586220100100380000000244</t>
  </si>
  <si>
    <t>Поставка продуктов питания на 2026</t>
  </si>
  <si>
    <t>сентябрь, 2025</t>
  </si>
  <si>
    <t>263862200262586220100100140000000244</t>
  </si>
  <si>
    <t>Поставка продуктов питания на 2027</t>
  </si>
  <si>
    <t>сентябрь, 2026</t>
  </si>
  <si>
    <t>октябрь, 2025</t>
  </si>
  <si>
    <t>253862200679686000000000000000000000</t>
  </si>
  <si>
    <t>Муниципальное образование город Югорск, Управление культуры администрации города Югорска, МБУ "Централизованная библиотечная система г.Югорска"</t>
  </si>
  <si>
    <t>Услуги периодического медицинского осмотра</t>
  </si>
  <si>
    <t>253862200143886000000000000000000000</t>
  </si>
  <si>
    <t>253862200143886220100100240008010244</t>
  </si>
  <si>
    <t>263862200143886220100100020008621244</t>
  </si>
  <si>
    <t>263862200143886220100100010008010244</t>
  </si>
  <si>
    <t>273862200143886220100100010008621244</t>
  </si>
  <si>
    <t>253862200926886220100100070000000244</t>
  </si>
  <si>
    <t>декабрь, 2025</t>
  </si>
  <si>
    <t>263862200926886220100100070000000244</t>
  </si>
  <si>
    <t>Поставка продуктов питания</t>
  </si>
  <si>
    <t>263862200926886220100100010000000244</t>
  </si>
  <si>
    <t>декабрь, 2026</t>
  </si>
  <si>
    <t>273862200926886220100100010000000244</t>
  </si>
  <si>
    <t>май, 2027</t>
  </si>
  <si>
    <t>253862200213586220100100150008010244</t>
  </si>
  <si>
    <t>253862200213586220100100160000113244</t>
  </si>
  <si>
    <t>Поставка моркови</t>
  </si>
  <si>
    <t>253862201149086220100100140017111244</t>
  </si>
  <si>
    <t>253862201149086220100100160006810412</t>
  </si>
  <si>
    <t>253862201149086220100100120006810412</t>
  </si>
  <si>
    <t>263862201149086220100100040006810412</t>
  </si>
  <si>
    <t>263862201149086220100100030006810412</t>
  </si>
  <si>
    <t>26 38622011490862201001 0006 000 7111 244</t>
  </si>
  <si>
    <t>273862201149086220100100010006810412</t>
  </si>
  <si>
    <t>27 38622011490862201001 0002 000 7111 244</t>
  </si>
  <si>
    <t>253862201905886220100100050004520244</t>
  </si>
  <si>
    <t>Оказание услуг по ремонту автомобилей</t>
  </si>
  <si>
    <t>253862201905886220100100110006190244</t>
  </si>
  <si>
    <t>Оказание услуг по информационно-технологическому обслуживанию автоматизированной системы мониторинга и диспетчеризации автотранспортных средств</t>
  </si>
  <si>
    <t>253862201905886220100100020002041244</t>
  </si>
  <si>
    <t>Муниципальное образование город Югорск, администрация города Югорска, МКУ "Централизованная бухгалтерия учреждений образования"</t>
  </si>
  <si>
    <t>253862200101186220100100200000000244</t>
  </si>
  <si>
    <t>253862200101186220100100210000000244</t>
  </si>
  <si>
    <t>253862200101186220100100170000000244</t>
  </si>
  <si>
    <t>Поставка продуктов питания (овощи консервированные)</t>
  </si>
  <si>
    <t>Поставка продуктов питания (крупы)</t>
  </si>
  <si>
    <t>Поставка продуктов питания (сок)</t>
  </si>
  <si>
    <t>Поставка продуктов питания (овощи)</t>
  </si>
  <si>
    <t>Поставка продуктов питания (овощные консервы, ягоды замороженные)</t>
  </si>
  <si>
    <t>263862200101186220100100060000000244</t>
  </si>
  <si>
    <t>273862200101186220100100010000000244</t>
  </si>
  <si>
    <t>253862201231086220100100580004211244</t>
  </si>
  <si>
    <t>Выполнение работ по текущему содержанию дорог в городе Югорске в 2025 году</t>
  </si>
  <si>
    <t>апрель,2025</t>
  </si>
  <si>
    <t>253862201231086220100100910004329244</t>
  </si>
  <si>
    <t>Выполнение работ по обеспечению доступности маломобильных групп населения на этажи здания МБОУ «Средняя общеобразовательная школа №5» в г. Югорске (устройство подъемной платформы для МГН)</t>
  </si>
  <si>
    <t>январь,2025</t>
  </si>
  <si>
    <t>253862201231086220100101150004311244</t>
  </si>
  <si>
    <t>Выполнение работ по сносу ветхих строений в городе Югорске в 2025 году</t>
  </si>
  <si>
    <t>июнь,2025</t>
  </si>
  <si>
    <t>253862201231086220100101140004312244</t>
  </si>
  <si>
    <t>Выполнение работ по подготовке участков для жилищного строительства а городе Югорске в 2025 году</t>
  </si>
  <si>
    <t>май,2025</t>
  </si>
  <si>
    <t>253862201231086220100101260008129244</t>
  </si>
  <si>
    <t>253862201231086220100101250008129244</t>
  </si>
  <si>
    <t>253862201231086220100101120008129244</t>
  </si>
  <si>
    <t>Выполнение работ по содержанию и обслуживанию 2-х контейнерных площадок ул. Кольцевая и ул. Газовиков в городе Югорске в 2025 году</t>
  </si>
  <si>
    <t>253862201231086220100101270008129244</t>
  </si>
  <si>
    <t>253862201231086220100101100004399244</t>
  </si>
  <si>
    <t>Выполнение работ по текущему ремонту малых архитектурных форм и декоративных композиций города Югорска в 2025 году</t>
  </si>
  <si>
    <t>253862201231086220100101080008129244</t>
  </si>
  <si>
    <t>Выполнение работ по содержанию и обслуживанию детских и спортивных площадок города Югорска в 2025 году</t>
  </si>
  <si>
    <t>253862201231086220100101220008129244</t>
  </si>
  <si>
    <t>Выполнение работ по содержанию и обслуживанию городского пруда в городе Югорске на 2026 год</t>
  </si>
  <si>
    <t>253862201231086220100101060008129244</t>
  </si>
  <si>
    <t>Выполнение работ по содержанию и обслуживанию городского пруда в городе Югорске на 2025 год</t>
  </si>
  <si>
    <t>253862201231086220100101210008129244</t>
  </si>
  <si>
    <t>253862201231086220100101050008129244</t>
  </si>
  <si>
    <t>253862201231086220100101040004329244</t>
  </si>
  <si>
    <t>Выполнение работ по установке подъемника в подземном переходе в городе Югорске</t>
  </si>
  <si>
    <t>февраль,2025</t>
  </si>
  <si>
    <t>253862201231086220100101190008129244</t>
  </si>
  <si>
    <t>Выполнение работ по содержанию и обслуживанию мемориала Воинской Славы в городе Югорске в 2026 году</t>
  </si>
  <si>
    <t>253862201231086220100101020008129244</t>
  </si>
  <si>
    <t>Выполнение работ по содержанию и обслуживанию мемориала Воинской Славы в городе Югорске в 2025 году</t>
  </si>
  <si>
    <t>253862201231086220100101180008129244</t>
  </si>
  <si>
    <t>253862201231086220100101010008129244</t>
  </si>
  <si>
    <t>253862201231086220100101000004399244</t>
  </si>
  <si>
    <t>Выполнение работ по устройству тротуара на городском кладбище в 2025 году</t>
  </si>
  <si>
    <t>253862201231086220100100980008130244</t>
  </si>
  <si>
    <t>Выполнение работ по поставке, посадке и уходу за цветами в городе Югорске на 2025 год</t>
  </si>
  <si>
    <t>март,2025</t>
  </si>
  <si>
    <t>253862201231086220100100970008130244</t>
  </si>
  <si>
    <t>Выполнение работ по уходу за газонами и скосу травы в городе Югорске на 2025 год</t>
  </si>
  <si>
    <t>253862201231086220100100960004321244</t>
  </si>
  <si>
    <t>253862201231086220100100940004391244</t>
  </si>
  <si>
    <t>Выполнение работ по ремонту кровли МБУ ДО СШ "Центр Югорского спорта" в городе Югорске</t>
  </si>
  <si>
    <t>253862201231086220100100930004399244</t>
  </si>
  <si>
    <t>Выполнение работ по ремонту кровли входной группы и холла дискотечного зала Югра-Презент в городе Югорске</t>
  </si>
  <si>
    <t>253862201231086220100100920007112243</t>
  </si>
  <si>
    <t>Выполнение работ по инженерным изысканиям, разработке проектной и рабочей документации по объекту " Капитальный ремонт помещений "Югра-Презент" в городе Югорске</t>
  </si>
  <si>
    <t>253862201231086220100100870003811244</t>
  </si>
  <si>
    <t>Выполнение работ по ликвидации несанкционированных свалок и утилизации мусора в городе Югорске на 2025 год</t>
  </si>
  <si>
    <t>253862201231086220100100860007112414</t>
  </si>
  <si>
    <t>Выполнение работ по инженерным изысканиям, разработке проектной и рабочей документации полигона для складирования снега в городе Югорске</t>
  </si>
  <si>
    <t>253862201231086220100100850004311244</t>
  </si>
  <si>
    <t>Выполнение работ по сносу ветхих строений в городе Югорске (участки под которыми не будут использованы для жилищного строительства)</t>
  </si>
  <si>
    <t>253862201231086220100100840004399244</t>
  </si>
  <si>
    <t>Выполнение работ по благоустройству территории в районе МБОУ "СОШ №5" в городе Югорске</t>
  </si>
  <si>
    <t>253862201231086220100100830004399244</t>
  </si>
  <si>
    <t>Выполнение работ по устройству автомобильной стоянки по ул. Садовая в районе МАДОУ " Гусельки" в городе Югорске</t>
  </si>
  <si>
    <t>253862201231086220100100820004399244</t>
  </si>
  <si>
    <t>Выполнение работ по устройству автомобильных парковок(гостевых) по ул. Чкалова д.7, кор.5 в городе Югорске</t>
  </si>
  <si>
    <t>253862201231086220100100810004399244</t>
  </si>
  <si>
    <t>253862201231086220100100800004399244</t>
  </si>
  <si>
    <t>Выполнение работ по инициативному бюджетированию в городе Югорске на 2025 году</t>
  </si>
  <si>
    <t>253862201231086220100100790004399244</t>
  </si>
  <si>
    <t>Выполнение работ по устройству контейнерных площадок в городе Югорске в 2025 году</t>
  </si>
  <si>
    <t>253862201231086220100100780007112414</t>
  </si>
  <si>
    <t>Выполнение работ по инженерным изысканиям, разработке проектной и рабочей документации по объекту "Расширение городского кладбища в городе Югорске"</t>
  </si>
  <si>
    <t>253862201231086220100100770004399244</t>
  </si>
  <si>
    <t>Выполнение работ по устройству остановочных комплексов в городе Югорске</t>
  </si>
  <si>
    <t>253862201231086220100100760004399244</t>
  </si>
  <si>
    <t>Выполнение работ в рамках реализации наказов избирателей депутатам Думы города Югорска в 2025 году</t>
  </si>
  <si>
    <t>253862201231086220100100740006209244</t>
  </si>
  <si>
    <t>Выполнение мероприятий по актуализации программ, схем и нормативных документов в сфере жилищно- коммунального комплекса</t>
  </si>
  <si>
    <t>253862201231086220100100730007112243</t>
  </si>
  <si>
    <t>Выполнение работ по инженерным изысканиям, разработке проектной и рабочей документации по подготовке к осенне-зимнему периоду</t>
  </si>
  <si>
    <t>253862201231086220100100720004322414</t>
  </si>
  <si>
    <t>Выполнение работ по строительству объекта: "Сети канализации микрорайонов индивидуальной застройки мкр.5,7 в городе Югорске"</t>
  </si>
  <si>
    <t>август,2025</t>
  </si>
  <si>
    <t>253862201231086220100100710007112414</t>
  </si>
  <si>
    <t>Выполнение работ по инженерным изысканиям и разработке проектной документации для модернизации систем теплоснабжения города Югорска</t>
  </si>
  <si>
    <t>253862201231086220100100700004211244</t>
  </si>
  <si>
    <t>Выполнение работ по объекту: "Наземный пешеходный переход через железнодорожные пути (в районе железнодорожного переезда - улица Торговая) в городе Югорске" 1 этап</t>
  </si>
  <si>
    <t>253862201231086220100100690004321244</t>
  </si>
  <si>
    <t>Выполнение работ по выносу опор освещения по ул. Садовая-ул. Заводская в городе Югорске</t>
  </si>
  <si>
    <t>253862201231086220100100680004211244</t>
  </si>
  <si>
    <t>Выполнение работ по текущему ремонту автомобильных дорог по ул. Попова от ул. Гастелло до АЗС в городе Югорске в 2025 году</t>
  </si>
  <si>
    <t>253862201231086220100100670004211244</t>
  </si>
  <si>
    <t>Выполнение работ по ремонту городских дорог с твердым покрытием в городе Югорске</t>
  </si>
  <si>
    <t>253862201231086220100100650004211244</t>
  </si>
  <si>
    <t>253862201231086220100100640004321244</t>
  </si>
  <si>
    <t>253862201231086220100100630004211244</t>
  </si>
  <si>
    <t>Выполнение работ по устройству дренажных колодцев по ул. Мичурина,15 в городе Югорске</t>
  </si>
  <si>
    <t>253862201231086220100100620004211244</t>
  </si>
  <si>
    <t>Выполнение работ по грейдированию дорог на Зеленой зоне в городе Югорске в 2025 году</t>
  </si>
  <si>
    <t>253862201231086220100100610008129244</t>
  </si>
  <si>
    <t>Выполнение противопаводковых работ на территории города Югорска</t>
  </si>
  <si>
    <t>253862201231086220100100560004931244</t>
  </si>
  <si>
    <t>Оказание услуг, связанных с осуществлением регулярных перевозок пассажиров и багажа автомобильным транспортом по регулируемым тарифам</t>
  </si>
  <si>
    <t>253862201231086220100100530004399244</t>
  </si>
  <si>
    <t>Выполнение работ по ремонту пожарной части по ул. Магистральная в городе Югорске</t>
  </si>
  <si>
    <t>253862201231086220100100520004399244</t>
  </si>
  <si>
    <t>Выполнение работ по обустройству опорного пункта в Югорске-2</t>
  </si>
  <si>
    <t>263862201231086220100100480004311244</t>
  </si>
  <si>
    <t>Выполнение работ по сносу ветхих строений в городе Югорске в 2026 году</t>
  </si>
  <si>
    <t>263862201231086220100100410008129244</t>
  </si>
  <si>
    <t>Выполнение работ по текущему ремонту малых архитектурных форм и декоративных композиций города Югорска в 2026 году</t>
  </si>
  <si>
    <t>263862201231086220100100390008129244</t>
  </si>
  <si>
    <t>Выполнение работ по содержанию и обслуживанию детских и спортивных площадок города Югорска в 2026 году</t>
  </si>
  <si>
    <t>263862201231086220100100320004399244</t>
  </si>
  <si>
    <t>Выполнение работ по устройству тротуара на городском кладбище в 2026 году</t>
  </si>
  <si>
    <t>263862201231086220100100300008130244</t>
  </si>
  <si>
    <t>Выполнение работ по поставке, посадке и уходу за цветами в городе Югорске на 2026 год</t>
  </si>
  <si>
    <t>263862201231086220100100490008130244</t>
  </si>
  <si>
    <t>Выполнение работ по уходу за газонами и скосу травы в городе Югорске на 2026 год</t>
  </si>
  <si>
    <t>263862201231086220100100280004321244</t>
  </si>
  <si>
    <t>263862201231086220100100250003811244</t>
  </si>
  <si>
    <t>Выполнение работ по ликвидации несанкционированных свалок и утилизации мусора в городе Югорске на 2026 год</t>
  </si>
  <si>
    <t xml:space="preserve"> 263862201231086220100100240004399244</t>
  </si>
  <si>
    <t>263862201231086220100100220004399244</t>
  </si>
  <si>
    <t>Выполнение работ в рамках реализации наказов избирателей депутатам Думы города Югорска в 2026 году</t>
  </si>
  <si>
    <t>263862201231086220100100210007112243</t>
  </si>
  <si>
    <t>263862201231086220100100200007112414</t>
  </si>
  <si>
    <t>Выполнение работ по инженерным изысканиям, разработке проектной и рабочей документации сетей водоснабжения и водоотведения в 14 микрорайоне</t>
  </si>
  <si>
    <t>263862201231086220100100180004211244</t>
  </si>
  <si>
    <t>263862201231086220100100190004211244</t>
  </si>
  <si>
    <t>Выполнение работ по текущему ремонту автомобильных дорог в городе Югорске в 2026 году</t>
  </si>
  <si>
    <t>263862201231086220100100160004211244</t>
  </si>
  <si>
    <t>263862201231086220100100150008129244</t>
  </si>
  <si>
    <t>Выполнение противопаводковых работ на территории города Югорска в 2026 году</t>
  </si>
  <si>
    <t>273862201231086220100100060004399244</t>
  </si>
  <si>
    <t>Выполнение работ по благоустройству объекта: «Парк по улице Менделеева в городе Югорске в 2027 году»</t>
  </si>
  <si>
    <t>273862201231086220100100300004311244</t>
  </si>
  <si>
    <t>Выполнение работ по сносу ветхих строений в городе Югорске в 2027 году</t>
  </si>
  <si>
    <t>273862201231086220100100280008129244</t>
  </si>
  <si>
    <t>Выполнение работ по содержанию и обслуживанию приюта для безнадзорных и бродячих животных в городе Югорске в 2027 году</t>
  </si>
  <si>
    <t>273862201231086220100100270008129244</t>
  </si>
  <si>
    <t>Выполнение работ по содержанию и обслуживанию контейнерных площадок города Югорска в 2027 году</t>
  </si>
  <si>
    <t>273862201231086220100100240004399244</t>
  </si>
  <si>
    <t>Выполнение работ по текущему ремонту малых архитектурных форм и декоративных композиций города Югорска в 2027 году</t>
  </si>
  <si>
    <t>273862201231086220100100220008129244</t>
  </si>
  <si>
    <t>Выполнение работ по содержанию и обслуживанию детских и спортивных площадок города Югорска в 2027 году</t>
  </si>
  <si>
    <t>273862201231086220100100200008129244</t>
  </si>
  <si>
    <t>Выполнение работ по содержанию и обслуживанию городского пруда в городе Югорске на 2027 год</t>
  </si>
  <si>
    <t>273862201231086220100100190008129244</t>
  </si>
  <si>
    <t>Выполнение работ по содержанию и обслуживанию городских площадей в городе Югорске в 2027 году</t>
  </si>
  <si>
    <t>273862201231086220100100180008122244</t>
  </si>
  <si>
    <t>Выполнение работ по содержанию и обслуживанию подземного перехода в городе Югорске в 2027 году</t>
  </si>
  <si>
    <t>273862201231086220100100170008129244</t>
  </si>
  <si>
    <t>Выполнение работ по содержанию и обслуживанию мемориала Воинской Славы в городе Югорске в 2027 году</t>
  </si>
  <si>
    <t>273862201231086220100100160008129244</t>
  </si>
  <si>
    <t>Выполнение работ по содержанию и обслуживанию памятника-мемориала «Защитникам Отечества и первопроходцам земли Югорской» в городе Югорске в 2027 году</t>
  </si>
  <si>
    <t>273862201231086220100100140008130244</t>
  </si>
  <si>
    <t>Выполнение работ по поставке, посадке и уходу за цветами в городе Югорске на 2027 год</t>
  </si>
  <si>
    <t>273862201231086220100100130008130244</t>
  </si>
  <si>
    <t>Выполнение работ по уходу за газонами и скосу травы в городе Югорске на 2027 год</t>
  </si>
  <si>
    <t>273862201231086220100100120004321244</t>
  </si>
  <si>
    <t>Выполнение работ по содержанию и обслуживанию уличного освещения городских улиц и внутридворового освещения города Югорска в 2027 году</t>
  </si>
  <si>
    <t>273862201231086220100100100003811244</t>
  </si>
  <si>
    <t>Выполнение работ по ликвидации несанкционированных свалок и утилизации мусора в городе Югорске на 2027год</t>
  </si>
  <si>
    <t>273862201231086220100100090004399244</t>
  </si>
  <si>
    <t>Выполнение работ по устройству детских игровых площадок в городе Югорске в 2027 году</t>
  </si>
  <si>
    <t>273862201231086220100100070004399244</t>
  </si>
  <si>
    <t>Выполнение работ в рамках реализации наказов избирателей депутатам Думы города Югорска в 2027 году</t>
  </si>
  <si>
    <t>273862201231086220100100040004211244</t>
  </si>
  <si>
    <t>273862201231086220100100030004211244</t>
  </si>
  <si>
    <t>Выполнение работ по грейдированию дорог на Зеленой зоне в городе Югорске в 2027 году.</t>
  </si>
  <si>
    <t>273862201231086220100100020008129244</t>
  </si>
  <si>
    <t>Выполнение противопаводковых работ на территории города Югорска в 2027 году</t>
  </si>
  <si>
    <t>253862201554386220100100120001712244</t>
  </si>
  <si>
    <t>Поставка офисной бумаги</t>
  </si>
  <si>
    <t>253862201554386220100100160002041244</t>
  </si>
  <si>
    <t>253862201554386220100100200000000244</t>
  </si>
  <si>
    <t>Поставка хозяйственных товаров (средство моющее, перчатки резиновые)</t>
  </si>
  <si>
    <t>253862201554386220100100210000000244</t>
  </si>
  <si>
    <t>Поставка хозяйственных товаров (полотно нетканое, ткани хлопчатобумажные бытовые (вафельное полотно))</t>
  </si>
  <si>
    <t>253862201554386220100100050007490244</t>
  </si>
  <si>
    <t>Оказание услуг по техническому сопровождению системы защиты информации муниципальной информационной системы "Центральный узел муниципального сегмента региональной информационной системы государственной итоговой аттестации города Югорска".</t>
  </si>
  <si>
    <t>253862201554386220100100100008129244</t>
  </si>
  <si>
    <t>263862201554386220100100090001712244</t>
  </si>
  <si>
    <t>263862201554386220100100130002041244</t>
  </si>
  <si>
    <t>263862201554386220100100170000000244</t>
  </si>
  <si>
    <t>263862201554386220100100190000000244</t>
  </si>
  <si>
    <t>263862201554386220100100020007490244</t>
  </si>
  <si>
    <t>263862201554386220100100040006311244</t>
  </si>
  <si>
    <t>Оказание услуг по продлению лицензий на подсистему централизованной антивирусной обработки</t>
  </si>
  <si>
    <t>октября, 2026</t>
  </si>
  <si>
    <t>263862201554386220100100080008129244</t>
  </si>
  <si>
    <t>декабря, 2026</t>
  </si>
  <si>
    <t>273862201554386220100100050001712244</t>
  </si>
  <si>
    <t>273862201554386220100100070002041244</t>
  </si>
  <si>
    <t>273862201554386220100100090000000244</t>
  </si>
  <si>
    <t>273862201554386220100100020007490244</t>
  </si>
  <si>
    <t>273862201554386220100100030006311244</t>
  </si>
  <si>
    <t>октябрь, 2027</t>
  </si>
  <si>
    <t>273862200272086220100100120000000244</t>
  </si>
  <si>
    <t>263862200272086220100100140008129244</t>
  </si>
  <si>
    <t xml:space="preserve">Очистке от снега и наледи кровель зданий учреждений, а также вывозу снега с территорий учреждений </t>
  </si>
  <si>
    <t>сентябрь,2026</t>
  </si>
  <si>
    <t>263862200272086220100100150001712244</t>
  </si>
  <si>
    <t>263862200272086220100100130000000244</t>
  </si>
  <si>
    <t>263862200272086220100100120000000244</t>
  </si>
  <si>
    <t>декабрь,2026</t>
  </si>
  <si>
    <t>253862200272086220100100180000000244</t>
  </si>
  <si>
    <t>Поставка продуктов питания (огурцы и томаты свежие)</t>
  </si>
  <si>
    <t>Поставка продуктов питания (фрукты свежие, шиповник, изюм)</t>
  </si>
  <si>
    <t>Поставка продуктов питания (продукция мясная)</t>
  </si>
  <si>
    <t>Поставка продуктов питания (продукция рыбная)</t>
  </si>
  <si>
    <t>Поставка продуктов питания (сок фруктовый для детского питания, сыры полутвердые)</t>
  </si>
  <si>
    <t>253862200272086220100100260000000244</t>
  </si>
  <si>
    <t>Поставка хозяйственных товаров (жидкое и хозяйственное мыло)</t>
  </si>
  <si>
    <t>253862200272086220100100270000000244</t>
  </si>
  <si>
    <t>253862200272086220100100220000000244</t>
  </si>
  <si>
    <t>Поставка хозяйственных товаров (полотно нетканное, ткани хлопчатобумажные бытовые (вафельное полотно)</t>
  </si>
  <si>
    <t>Оснащение школы</t>
  </si>
  <si>
    <t>2563862200272086220100100150001712244</t>
  </si>
  <si>
    <t>Планируемые закупки товаров, работ,  услуг 
у субъектов малого предпринимательства, социально ориентированных некоммерческих организаций 
заказчиками муниципального образования город Югорск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</si>
</sst>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PT Astra Serif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color theme="1"/>
      <name val="PT Astra Serif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4" fontId="8" fillId="0" borderId="7" xfId="1" applyNumberFormat="1" applyFont="1" applyFill="1" applyBorder="1" applyAlignment="1">
      <alignment horizontal="center" vertical="center" wrapText="1"/>
    </xf>
    <xf numFmtId="4" fontId="8" fillId="0" borderId="5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4" fontId="8" fillId="0" borderId="6" xfId="1" applyNumberFormat="1" applyFont="1" applyFill="1" applyBorder="1" applyAlignment="1">
      <alignment horizontal="center" vertical="center" wrapText="1"/>
    </xf>
    <xf numFmtId="4" fontId="8" fillId="0" borderId="4" xfId="1" applyNumberFormat="1" applyFont="1" applyFill="1" applyBorder="1" applyAlignment="1">
      <alignment horizontal="center" vertical="center" wrapText="1"/>
    </xf>
    <xf numFmtId="4" fontId="8" fillId="0" borderId="3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" fontId="5" fillId="0" borderId="1" xfId="1" applyNumberFormat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5" fillId="0" borderId="7" xfId="3" applyNumberFormat="1" applyFont="1" applyFill="1" applyBorder="1" applyAlignment="1">
      <alignment vertical="center" wrapText="1"/>
    </xf>
    <xf numFmtId="49" fontId="5" fillId="0" borderId="7" xfId="3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vertical="center" wrapText="1"/>
    </xf>
  </cellXfs>
  <cellStyles count="8">
    <cellStyle name="Гиперссылка 2" xfId="7"/>
    <cellStyle name="Обычный" xfId="0" builtinId="0"/>
    <cellStyle name="Обычный 10" xfId="3"/>
    <cellStyle name="Обычный 2" xfId="1"/>
    <cellStyle name="Обычный 2 2" xfId="4"/>
    <cellStyle name="Обычный 2 3" xfId="6"/>
    <cellStyle name="Обычный 3" xfId="5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tabSelected="1" zoomScale="85" zoomScaleNormal="85" zoomScaleSheetLayoutView="55" workbookViewId="0">
      <selection activeCell="B7" sqref="B7"/>
    </sheetView>
  </sheetViews>
  <sheetFormatPr defaultRowHeight="12.75" x14ac:dyDescent="0.25"/>
  <cols>
    <col min="1" max="1" width="4.7109375" style="3" customWidth="1"/>
    <col min="2" max="2" width="26.5703125" style="3" customWidth="1"/>
    <col min="3" max="3" width="22.7109375" style="3" customWidth="1"/>
    <col min="4" max="4" width="19.42578125" style="3" customWidth="1"/>
    <col min="5" max="5" width="16.28515625" style="3" customWidth="1"/>
    <col min="6" max="6" width="14.85546875" style="20" customWidth="1"/>
    <col min="7" max="7" width="15.140625" style="20" customWidth="1"/>
    <col min="8" max="8" width="10.7109375" style="20" customWidth="1"/>
    <col min="9" max="9" width="11" style="20" customWidth="1"/>
    <col min="10" max="10" width="9.5703125" style="20" customWidth="1"/>
    <col min="11" max="11" width="18.7109375" style="21" customWidth="1"/>
    <col min="12" max="16384" width="9.140625" style="3"/>
  </cols>
  <sheetData>
    <row r="1" spans="1:11" ht="26.25" customHeight="1" x14ac:dyDescent="0.2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4" customFormat="1" ht="58.5" customHeight="1" x14ac:dyDescent="0.25">
      <c r="A2" s="41" t="s">
        <v>522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31.5" customHeight="1" x14ac:dyDescent="0.25">
      <c r="A3" s="30" t="s">
        <v>24</v>
      </c>
      <c r="B3" s="34" t="s">
        <v>23</v>
      </c>
      <c r="C3" s="46" t="s">
        <v>22</v>
      </c>
      <c r="D3" s="47"/>
      <c r="E3" s="30" t="s">
        <v>21</v>
      </c>
      <c r="F3" s="32" t="s">
        <v>20</v>
      </c>
      <c r="G3" s="38" t="s">
        <v>19</v>
      </c>
      <c r="H3" s="39"/>
      <c r="I3" s="39"/>
      <c r="J3" s="40"/>
      <c r="K3" s="43" t="s">
        <v>18</v>
      </c>
    </row>
    <row r="4" spans="1:11" ht="32.25" customHeight="1" x14ac:dyDescent="0.25">
      <c r="A4" s="42"/>
      <c r="B4" s="35"/>
      <c r="C4" s="30" t="s">
        <v>17</v>
      </c>
      <c r="D4" s="30" t="s">
        <v>16</v>
      </c>
      <c r="E4" s="42"/>
      <c r="F4" s="37"/>
      <c r="G4" s="32" t="s">
        <v>15</v>
      </c>
      <c r="H4" s="38" t="s">
        <v>14</v>
      </c>
      <c r="I4" s="40"/>
      <c r="J4" s="32" t="s">
        <v>13</v>
      </c>
      <c r="K4" s="44"/>
    </row>
    <row r="5" spans="1:11" ht="74.25" customHeight="1" x14ac:dyDescent="0.25">
      <c r="A5" s="31"/>
      <c r="B5" s="36"/>
      <c r="C5" s="31"/>
      <c r="D5" s="31"/>
      <c r="E5" s="31"/>
      <c r="F5" s="33"/>
      <c r="G5" s="33"/>
      <c r="H5" s="22" t="s">
        <v>12</v>
      </c>
      <c r="I5" s="22" t="s">
        <v>11</v>
      </c>
      <c r="J5" s="33"/>
      <c r="K5" s="45"/>
    </row>
    <row r="6" spans="1:11" x14ac:dyDescent="0.25">
      <c r="A6" s="6">
        <v>1</v>
      </c>
      <c r="B6" s="6">
        <v>2</v>
      </c>
      <c r="C6" s="7" t="s">
        <v>10</v>
      </c>
      <c r="D6" s="7" t="s">
        <v>9</v>
      </c>
      <c r="E6" s="7" t="s">
        <v>8</v>
      </c>
      <c r="F6" s="8" t="s">
        <v>7</v>
      </c>
      <c r="G6" s="8" t="s">
        <v>6</v>
      </c>
      <c r="H6" s="8" t="s">
        <v>5</v>
      </c>
      <c r="I6" s="8" t="s">
        <v>4</v>
      </c>
      <c r="J6" s="8" t="s">
        <v>3</v>
      </c>
      <c r="K6" s="9">
        <v>11</v>
      </c>
    </row>
    <row r="7" spans="1:11" ht="89.25" x14ac:dyDescent="0.25">
      <c r="A7" s="6">
        <v>1</v>
      </c>
      <c r="B7" s="56" t="s">
        <v>26</v>
      </c>
      <c r="C7" s="16" t="s">
        <v>246</v>
      </c>
      <c r="D7" s="16" t="s">
        <v>247</v>
      </c>
      <c r="E7" s="24" t="s">
        <v>36</v>
      </c>
      <c r="F7" s="12">
        <v>1334.68</v>
      </c>
      <c r="G7" s="12">
        <f t="shared" ref="G7:G11" si="0">F7</f>
        <v>1334.68</v>
      </c>
      <c r="H7" s="12"/>
      <c r="I7" s="12"/>
      <c r="J7" s="12"/>
      <c r="K7" s="16" t="s">
        <v>57</v>
      </c>
    </row>
    <row r="8" spans="1:11" ht="89.25" x14ac:dyDescent="0.25">
      <c r="A8" s="6">
        <v>2</v>
      </c>
      <c r="B8" s="56" t="s">
        <v>26</v>
      </c>
      <c r="C8" s="16" t="s">
        <v>248</v>
      </c>
      <c r="D8" s="16" t="s">
        <v>249</v>
      </c>
      <c r="E8" s="24" t="s">
        <v>36</v>
      </c>
      <c r="F8" s="12">
        <v>659.74</v>
      </c>
      <c r="G8" s="12">
        <f t="shared" si="0"/>
        <v>659.74</v>
      </c>
      <c r="H8" s="12"/>
      <c r="I8" s="12"/>
      <c r="J8" s="12"/>
      <c r="K8" s="16" t="s">
        <v>57</v>
      </c>
    </row>
    <row r="9" spans="1:11" ht="89.25" x14ac:dyDescent="0.25">
      <c r="A9" s="6">
        <v>3</v>
      </c>
      <c r="B9" s="56" t="s">
        <v>26</v>
      </c>
      <c r="C9" s="16" t="s">
        <v>250</v>
      </c>
      <c r="D9" s="16" t="s">
        <v>239</v>
      </c>
      <c r="E9" s="24" t="s">
        <v>36</v>
      </c>
      <c r="F9" s="12">
        <v>162.75</v>
      </c>
      <c r="G9" s="12">
        <f t="shared" si="0"/>
        <v>162.75</v>
      </c>
      <c r="H9" s="12"/>
      <c r="I9" s="12"/>
      <c r="J9" s="12"/>
      <c r="K9" s="16" t="s">
        <v>57</v>
      </c>
    </row>
    <row r="10" spans="1:11" ht="89.25" x14ac:dyDescent="0.25">
      <c r="A10" s="6">
        <v>4</v>
      </c>
      <c r="B10" s="56" t="s">
        <v>26</v>
      </c>
      <c r="C10" s="16" t="s">
        <v>251</v>
      </c>
      <c r="D10" s="16" t="s">
        <v>252</v>
      </c>
      <c r="E10" s="24" t="s">
        <v>36</v>
      </c>
      <c r="F10" s="12">
        <v>50</v>
      </c>
      <c r="G10" s="12">
        <f t="shared" si="0"/>
        <v>50</v>
      </c>
      <c r="H10" s="12"/>
      <c r="I10" s="12"/>
      <c r="J10" s="12"/>
      <c r="K10" s="16" t="s">
        <v>253</v>
      </c>
    </row>
    <row r="11" spans="1:11" ht="89.25" x14ac:dyDescent="0.25">
      <c r="A11" s="6">
        <v>5</v>
      </c>
      <c r="B11" s="56" t="s">
        <v>26</v>
      </c>
      <c r="C11" s="16" t="s">
        <v>254</v>
      </c>
      <c r="D11" s="16" t="s">
        <v>34</v>
      </c>
      <c r="E11" s="24" t="s">
        <v>36</v>
      </c>
      <c r="F11" s="12">
        <v>5452</v>
      </c>
      <c r="G11" s="12">
        <f t="shared" si="0"/>
        <v>5452</v>
      </c>
      <c r="H11" s="12"/>
      <c r="I11" s="12"/>
      <c r="J11" s="12"/>
      <c r="K11" s="16" t="s">
        <v>54</v>
      </c>
    </row>
    <row r="12" spans="1:11" ht="89.25" x14ac:dyDescent="0.25">
      <c r="A12" s="6">
        <v>6</v>
      </c>
      <c r="B12" s="56" t="s">
        <v>26</v>
      </c>
      <c r="C12" s="16" t="s">
        <v>255</v>
      </c>
      <c r="D12" s="16" t="s">
        <v>256</v>
      </c>
      <c r="E12" s="24" t="s">
        <v>36</v>
      </c>
      <c r="F12" s="12">
        <v>16591.3</v>
      </c>
      <c r="G12" s="12"/>
      <c r="H12" s="12">
        <v>16591.3</v>
      </c>
      <c r="I12" s="12"/>
      <c r="J12" s="12"/>
      <c r="K12" s="16" t="s">
        <v>257</v>
      </c>
    </row>
    <row r="13" spans="1:11" ht="76.5" x14ac:dyDescent="0.25">
      <c r="A13" s="6">
        <v>13</v>
      </c>
      <c r="B13" s="56" t="s">
        <v>29</v>
      </c>
      <c r="C13" s="16" t="s">
        <v>265</v>
      </c>
      <c r="D13" s="16" t="s">
        <v>264</v>
      </c>
      <c r="E13" s="24" t="s">
        <v>36</v>
      </c>
      <c r="F13" s="12">
        <v>448.74</v>
      </c>
      <c r="G13" s="12">
        <v>448.74</v>
      </c>
      <c r="H13" s="12"/>
      <c r="I13" s="12"/>
      <c r="J13" s="12"/>
      <c r="K13" s="16" t="s">
        <v>59</v>
      </c>
    </row>
    <row r="14" spans="1:11" ht="76.5" x14ac:dyDescent="0.25">
      <c r="A14" s="6"/>
      <c r="B14" s="56" t="s">
        <v>29</v>
      </c>
      <c r="C14" s="16" t="s">
        <v>266</v>
      </c>
      <c r="D14" s="16" t="s">
        <v>27</v>
      </c>
      <c r="E14" s="24" t="s">
        <v>36</v>
      </c>
      <c r="F14" s="12">
        <v>1571.5</v>
      </c>
      <c r="G14" s="12"/>
      <c r="H14" s="12">
        <v>1571.5</v>
      </c>
      <c r="I14" s="12"/>
      <c r="J14" s="12"/>
      <c r="K14" s="16" t="s">
        <v>261</v>
      </c>
    </row>
    <row r="15" spans="1:11" ht="76.5" x14ac:dyDescent="0.25">
      <c r="A15" s="6">
        <v>14</v>
      </c>
      <c r="B15" s="56" t="s">
        <v>294</v>
      </c>
      <c r="C15" s="14" t="s">
        <v>235</v>
      </c>
      <c r="D15" s="57" t="s">
        <v>41</v>
      </c>
      <c r="E15" s="24" t="s">
        <v>36</v>
      </c>
      <c r="F15" s="11">
        <v>650.1</v>
      </c>
      <c r="G15" s="11">
        <v>650.1</v>
      </c>
      <c r="H15" s="8"/>
      <c r="I15" s="8"/>
      <c r="J15" s="8"/>
      <c r="K15" s="13" t="s">
        <v>55</v>
      </c>
    </row>
    <row r="16" spans="1:11" ht="114.75" x14ac:dyDescent="0.25">
      <c r="A16" s="6">
        <v>15</v>
      </c>
      <c r="B16" s="6" t="s">
        <v>30</v>
      </c>
      <c r="C16" s="14" t="s">
        <v>475</v>
      </c>
      <c r="D16" s="58" t="s">
        <v>476</v>
      </c>
      <c r="E16" s="24" t="s">
        <v>36</v>
      </c>
      <c r="F16" s="11">
        <f>154200/1000</f>
        <v>154.19999999999999</v>
      </c>
      <c r="G16" s="11">
        <f>154200/1000</f>
        <v>154.19999999999999</v>
      </c>
      <c r="H16" s="8"/>
      <c r="I16" s="8"/>
      <c r="J16" s="8"/>
      <c r="K16" s="13" t="s">
        <v>57</v>
      </c>
    </row>
    <row r="17" spans="1:11" ht="114.75" x14ac:dyDescent="0.25">
      <c r="A17" s="6">
        <v>16</v>
      </c>
      <c r="B17" s="6" t="s">
        <v>30</v>
      </c>
      <c r="C17" s="14" t="s">
        <v>477</v>
      </c>
      <c r="D17" s="58" t="s">
        <v>70</v>
      </c>
      <c r="E17" s="24" t="s">
        <v>36</v>
      </c>
      <c r="F17" s="11">
        <f>3624/1000</f>
        <v>3.6240000000000001</v>
      </c>
      <c r="G17" s="11">
        <f>3624/1000</f>
        <v>3.6240000000000001</v>
      </c>
      <c r="H17" s="8"/>
      <c r="I17" s="8"/>
      <c r="J17" s="8"/>
      <c r="K17" s="13" t="s">
        <v>59</v>
      </c>
    </row>
    <row r="18" spans="1:11" ht="114.75" x14ac:dyDescent="0.25">
      <c r="A18" s="6">
        <v>17</v>
      </c>
      <c r="B18" s="6" t="s">
        <v>30</v>
      </c>
      <c r="C18" s="14" t="s">
        <v>478</v>
      </c>
      <c r="D18" s="58" t="s">
        <v>479</v>
      </c>
      <c r="E18" s="24" t="s">
        <v>36</v>
      </c>
      <c r="F18" s="11">
        <f>4575/1000</f>
        <v>4.5750000000000002</v>
      </c>
      <c r="G18" s="11">
        <f>4575/1000</f>
        <v>4.5750000000000002</v>
      </c>
      <c r="H18" s="8"/>
      <c r="I18" s="8"/>
      <c r="J18" s="8"/>
      <c r="K18" s="13" t="s">
        <v>59</v>
      </c>
    </row>
    <row r="19" spans="1:11" ht="114.75" x14ac:dyDescent="0.25">
      <c r="A19" s="6">
        <v>18</v>
      </c>
      <c r="B19" s="6" t="s">
        <v>30</v>
      </c>
      <c r="C19" s="14" t="s">
        <v>480</v>
      </c>
      <c r="D19" s="58" t="s">
        <v>481</v>
      </c>
      <c r="E19" s="24" t="s">
        <v>36</v>
      </c>
      <c r="F19" s="11">
        <f>3103/1000</f>
        <v>3.1030000000000002</v>
      </c>
      <c r="G19" s="11">
        <f>3103/1000</f>
        <v>3.1030000000000002</v>
      </c>
      <c r="H19" s="8"/>
      <c r="I19" s="8"/>
      <c r="J19" s="8"/>
      <c r="K19" s="13" t="s">
        <v>59</v>
      </c>
    </row>
    <row r="20" spans="1:11" ht="216.75" x14ac:dyDescent="0.25">
      <c r="A20" s="6">
        <v>19</v>
      </c>
      <c r="B20" s="6" t="s">
        <v>30</v>
      </c>
      <c r="C20" s="14" t="s">
        <v>482</v>
      </c>
      <c r="D20" s="58" t="s">
        <v>483</v>
      </c>
      <c r="E20" s="24" t="s">
        <v>36</v>
      </c>
      <c r="F20" s="11">
        <f>325125/1000</f>
        <v>325.125</v>
      </c>
      <c r="G20" s="11">
        <f>325125/1000</f>
        <v>325.125</v>
      </c>
      <c r="H20" s="8"/>
      <c r="I20" s="8"/>
      <c r="J20" s="8"/>
      <c r="K20" s="13" t="s">
        <v>59</v>
      </c>
    </row>
    <row r="21" spans="1:11" ht="114.75" x14ac:dyDescent="0.25">
      <c r="A21" s="6">
        <v>20</v>
      </c>
      <c r="B21" s="6" t="s">
        <v>30</v>
      </c>
      <c r="C21" s="14" t="s">
        <v>484</v>
      </c>
      <c r="D21" s="58" t="s">
        <v>69</v>
      </c>
      <c r="E21" s="24" t="s">
        <v>36</v>
      </c>
      <c r="F21" s="11">
        <f>60000/1000</f>
        <v>60</v>
      </c>
      <c r="G21" s="11"/>
      <c r="H21" s="8">
        <f>60000/1000</f>
        <v>60</v>
      </c>
      <c r="I21" s="8"/>
      <c r="J21" s="8"/>
      <c r="K21" s="13" t="s">
        <v>271</v>
      </c>
    </row>
    <row r="22" spans="1:11" ht="51" x14ac:dyDescent="0.25">
      <c r="A22" s="6">
        <v>23</v>
      </c>
      <c r="B22" s="6" t="s">
        <v>32</v>
      </c>
      <c r="C22" s="14" t="s">
        <v>289</v>
      </c>
      <c r="D22" s="58" t="s">
        <v>290</v>
      </c>
      <c r="E22" s="24" t="s">
        <v>36</v>
      </c>
      <c r="F22" s="11">
        <f>2395148.02/1000</f>
        <v>2395.1480200000001</v>
      </c>
      <c r="G22" s="11">
        <f>2395148.02/1000</f>
        <v>2395.1480200000001</v>
      </c>
      <c r="H22" s="8"/>
      <c r="I22" s="8"/>
      <c r="J22" s="8"/>
      <c r="K22" s="13" t="s">
        <v>59</v>
      </c>
    </row>
    <row r="23" spans="1:11" ht="114.75" x14ac:dyDescent="0.25">
      <c r="A23" s="6">
        <v>24</v>
      </c>
      <c r="B23" s="6" t="s">
        <v>32</v>
      </c>
      <c r="C23" s="14" t="s">
        <v>291</v>
      </c>
      <c r="D23" s="58" t="s">
        <v>292</v>
      </c>
      <c r="E23" s="24" t="s">
        <v>36</v>
      </c>
      <c r="F23" s="11">
        <f>125370/1000</f>
        <v>125.37</v>
      </c>
      <c r="G23" s="11">
        <f>125370/1000</f>
        <v>125.37</v>
      </c>
      <c r="H23" s="8"/>
      <c r="I23" s="8"/>
      <c r="J23" s="8"/>
      <c r="K23" s="13" t="s">
        <v>59</v>
      </c>
    </row>
    <row r="24" spans="1:11" ht="51" x14ac:dyDescent="0.25">
      <c r="A24" s="6">
        <v>25</v>
      </c>
      <c r="B24" s="6" t="s">
        <v>32</v>
      </c>
      <c r="C24" s="14" t="s">
        <v>293</v>
      </c>
      <c r="D24" s="58" t="s">
        <v>31</v>
      </c>
      <c r="E24" s="24" t="s">
        <v>36</v>
      </c>
      <c r="F24" s="11">
        <v>500</v>
      </c>
      <c r="G24" s="11">
        <v>500</v>
      </c>
      <c r="H24" s="8"/>
      <c r="I24" s="8"/>
      <c r="J24" s="8"/>
      <c r="K24" s="13" t="s">
        <v>59</v>
      </c>
    </row>
    <row r="25" spans="1:11" ht="89.25" x14ac:dyDescent="0.25">
      <c r="A25" s="6">
        <v>26</v>
      </c>
      <c r="B25" s="56" t="s">
        <v>33</v>
      </c>
      <c r="C25" s="56" t="s">
        <v>238</v>
      </c>
      <c r="D25" s="56" t="s">
        <v>239</v>
      </c>
      <c r="E25" s="24" t="s">
        <v>36</v>
      </c>
      <c r="F25" s="56">
        <v>212.07</v>
      </c>
      <c r="G25" s="56">
        <v>212.07</v>
      </c>
      <c r="H25" s="56"/>
      <c r="I25" s="56"/>
      <c r="J25" s="56"/>
      <c r="K25" s="56" t="s">
        <v>57</v>
      </c>
    </row>
    <row r="26" spans="1:11" ht="89.25" x14ac:dyDescent="0.25">
      <c r="A26" s="6">
        <v>27</v>
      </c>
      <c r="B26" s="56" t="s">
        <v>33</v>
      </c>
      <c r="C26" s="56" t="s">
        <v>240</v>
      </c>
      <c r="D26" s="56" t="s">
        <v>241</v>
      </c>
      <c r="E26" s="24" t="s">
        <v>36</v>
      </c>
      <c r="F26" s="56">
        <v>405.01</v>
      </c>
      <c r="G26" s="56">
        <v>405.01</v>
      </c>
      <c r="H26" s="56"/>
      <c r="I26" s="56"/>
      <c r="J26" s="56"/>
      <c r="K26" s="56" t="s">
        <v>57</v>
      </c>
    </row>
    <row r="27" spans="1:11" ht="89.25" x14ac:dyDescent="0.25">
      <c r="A27" s="6">
        <v>28</v>
      </c>
      <c r="B27" s="56" t="s">
        <v>33</v>
      </c>
      <c r="C27" s="56" t="s">
        <v>242</v>
      </c>
      <c r="D27" s="56" t="s">
        <v>243</v>
      </c>
      <c r="E27" s="24" t="s">
        <v>36</v>
      </c>
      <c r="F27" s="56">
        <v>375</v>
      </c>
      <c r="G27" s="56">
        <v>375</v>
      </c>
      <c r="H27" s="56"/>
      <c r="I27" s="56"/>
      <c r="J27" s="56"/>
      <c r="K27" s="56" t="s">
        <v>58</v>
      </c>
    </row>
    <row r="28" spans="1:11" ht="89.25" x14ac:dyDescent="0.25">
      <c r="A28" s="6">
        <v>29</v>
      </c>
      <c r="B28" s="56" t="s">
        <v>33</v>
      </c>
      <c r="C28" s="56" t="s">
        <v>242</v>
      </c>
      <c r="D28" s="56" t="s">
        <v>244</v>
      </c>
      <c r="E28" s="24" t="s">
        <v>36</v>
      </c>
      <c r="F28" s="56">
        <v>3900</v>
      </c>
      <c r="G28" s="56">
        <v>3900</v>
      </c>
      <c r="H28" s="56"/>
      <c r="I28" s="56"/>
      <c r="J28" s="56"/>
      <c r="K28" s="56" t="s">
        <v>58</v>
      </c>
    </row>
    <row r="29" spans="1:11" ht="89.25" x14ac:dyDescent="0.25">
      <c r="A29" s="6">
        <v>30</v>
      </c>
      <c r="B29" s="56" t="s">
        <v>33</v>
      </c>
      <c r="C29" s="56" t="s">
        <v>242</v>
      </c>
      <c r="D29" s="56" t="s">
        <v>245</v>
      </c>
      <c r="E29" s="24" t="s">
        <v>36</v>
      </c>
      <c r="F29" s="56">
        <v>900</v>
      </c>
      <c r="G29" s="56">
        <v>900</v>
      </c>
      <c r="H29" s="56"/>
      <c r="I29" s="56"/>
      <c r="J29" s="56"/>
      <c r="K29" s="56" t="s">
        <v>58</v>
      </c>
    </row>
    <row r="30" spans="1:11" ht="89.25" x14ac:dyDescent="0.25">
      <c r="A30" s="6"/>
      <c r="B30" s="56" t="s">
        <v>33</v>
      </c>
      <c r="C30" s="56" t="s">
        <v>270</v>
      </c>
      <c r="D30" s="56" t="s">
        <v>34</v>
      </c>
      <c r="E30" s="24" t="s">
        <v>36</v>
      </c>
      <c r="F30" s="56">
        <v>11125</v>
      </c>
      <c r="G30" s="56"/>
      <c r="H30" s="56">
        <v>11125</v>
      </c>
      <c r="I30" s="56"/>
      <c r="J30" s="56"/>
      <c r="K30" s="56" t="s">
        <v>257</v>
      </c>
    </row>
    <row r="31" spans="1:11" ht="89.25" x14ac:dyDescent="0.25">
      <c r="A31" s="6"/>
      <c r="B31" s="56" t="s">
        <v>33</v>
      </c>
      <c r="C31" s="56" t="s">
        <v>270</v>
      </c>
      <c r="D31" s="56" t="s">
        <v>34</v>
      </c>
      <c r="E31" s="24" t="s">
        <v>36</v>
      </c>
      <c r="F31" s="56">
        <v>2290</v>
      </c>
      <c r="G31" s="56"/>
      <c r="H31" s="56">
        <v>2290</v>
      </c>
      <c r="I31" s="56"/>
      <c r="J31" s="56"/>
      <c r="K31" s="56" t="s">
        <v>271</v>
      </c>
    </row>
    <row r="32" spans="1:11" ht="63.75" x14ac:dyDescent="0.25">
      <c r="A32" s="6">
        <v>33</v>
      </c>
      <c r="B32" s="56" t="s">
        <v>35</v>
      </c>
      <c r="C32" s="56" t="s">
        <v>295</v>
      </c>
      <c r="D32" s="56" t="s">
        <v>241</v>
      </c>
      <c r="E32" s="24" t="s">
        <v>36</v>
      </c>
      <c r="F32" s="56">
        <v>271.33999999999997</v>
      </c>
      <c r="G32" s="56">
        <f>F32</f>
        <v>271.33999999999997</v>
      </c>
      <c r="H32" s="56"/>
      <c r="I32" s="56"/>
      <c r="J32" s="56"/>
      <c r="K32" s="56" t="s">
        <v>57</v>
      </c>
    </row>
    <row r="33" spans="1:11" ht="63.75" x14ac:dyDescent="0.25">
      <c r="A33" s="6">
        <v>34</v>
      </c>
      <c r="B33" s="56" t="s">
        <v>35</v>
      </c>
      <c r="C33" s="56" t="s">
        <v>296</v>
      </c>
      <c r="D33" s="56" t="s">
        <v>239</v>
      </c>
      <c r="E33" s="24" t="s">
        <v>36</v>
      </c>
      <c r="F33" s="56">
        <v>206.53</v>
      </c>
      <c r="G33" s="56">
        <f>F33</f>
        <v>206.53</v>
      </c>
      <c r="H33" s="56"/>
      <c r="I33" s="56"/>
      <c r="J33" s="56"/>
      <c r="K33" s="56" t="s">
        <v>57</v>
      </c>
    </row>
    <row r="34" spans="1:11" ht="63.75" x14ac:dyDescent="0.25">
      <c r="A34" s="6"/>
      <c r="B34" s="56" t="s">
        <v>35</v>
      </c>
      <c r="C34" s="56" t="s">
        <v>297</v>
      </c>
      <c r="D34" s="56" t="s">
        <v>243</v>
      </c>
      <c r="E34" s="24" t="s">
        <v>36</v>
      </c>
      <c r="F34" s="56">
        <v>190.2</v>
      </c>
      <c r="G34" s="56">
        <f t="shared" ref="G34:G40" si="1">F34</f>
        <v>190.2</v>
      </c>
      <c r="H34" s="56"/>
      <c r="I34" s="56"/>
      <c r="J34" s="56"/>
      <c r="K34" s="56" t="s">
        <v>58</v>
      </c>
    </row>
    <row r="35" spans="1:11" ht="63.75" x14ac:dyDescent="0.25">
      <c r="A35" s="6"/>
      <c r="B35" s="56" t="s">
        <v>35</v>
      </c>
      <c r="C35" s="56" t="s">
        <v>297</v>
      </c>
      <c r="D35" s="56" t="s">
        <v>298</v>
      </c>
      <c r="E35" s="24" t="s">
        <v>36</v>
      </c>
      <c r="F35" s="56">
        <v>190.5</v>
      </c>
      <c r="G35" s="56">
        <f t="shared" si="1"/>
        <v>190.5</v>
      </c>
      <c r="H35" s="56"/>
      <c r="I35" s="56"/>
      <c r="J35" s="56"/>
      <c r="K35" s="56" t="s">
        <v>58</v>
      </c>
    </row>
    <row r="36" spans="1:11" ht="63.75" x14ac:dyDescent="0.25">
      <c r="A36" s="6"/>
      <c r="B36" s="56" t="s">
        <v>35</v>
      </c>
      <c r="C36" s="56" t="s">
        <v>297</v>
      </c>
      <c r="D36" s="56" t="s">
        <v>244</v>
      </c>
      <c r="E36" s="24" t="s">
        <v>36</v>
      </c>
      <c r="F36" s="56">
        <v>1500.2</v>
      </c>
      <c r="G36" s="56">
        <f t="shared" si="1"/>
        <v>1500.2</v>
      </c>
      <c r="H36" s="56"/>
      <c r="I36" s="56"/>
      <c r="J36" s="56"/>
      <c r="K36" s="56" t="s">
        <v>58</v>
      </c>
    </row>
    <row r="37" spans="1:11" ht="63.75" x14ac:dyDescent="0.25">
      <c r="A37" s="6"/>
      <c r="B37" s="56" t="s">
        <v>35</v>
      </c>
      <c r="C37" s="56" t="s">
        <v>297</v>
      </c>
      <c r="D37" s="56" t="s">
        <v>299</v>
      </c>
      <c r="E37" s="24" t="s">
        <v>36</v>
      </c>
      <c r="F37" s="56">
        <v>74.2</v>
      </c>
      <c r="G37" s="56">
        <f t="shared" si="1"/>
        <v>74.2</v>
      </c>
      <c r="H37" s="56"/>
      <c r="I37" s="56"/>
      <c r="J37" s="56"/>
      <c r="K37" s="56" t="s">
        <v>58</v>
      </c>
    </row>
    <row r="38" spans="1:11" ht="63.75" x14ac:dyDescent="0.25">
      <c r="A38" s="6"/>
      <c r="B38" s="56" t="s">
        <v>35</v>
      </c>
      <c r="C38" s="56" t="s">
        <v>297</v>
      </c>
      <c r="D38" s="56" t="s">
        <v>300</v>
      </c>
      <c r="E38" s="24" t="s">
        <v>36</v>
      </c>
      <c r="F38" s="56">
        <v>1000</v>
      </c>
      <c r="G38" s="56">
        <f t="shared" si="1"/>
        <v>1000</v>
      </c>
      <c r="H38" s="56"/>
      <c r="I38" s="56"/>
      <c r="J38" s="56"/>
      <c r="K38" s="56" t="s">
        <v>58</v>
      </c>
    </row>
    <row r="39" spans="1:11" ht="63.75" x14ac:dyDescent="0.25">
      <c r="A39" s="6"/>
      <c r="B39" s="56" t="s">
        <v>35</v>
      </c>
      <c r="C39" s="56" t="s">
        <v>297</v>
      </c>
      <c r="D39" s="56" t="s">
        <v>301</v>
      </c>
      <c r="E39" s="24" t="s">
        <v>36</v>
      </c>
      <c r="F39" s="56">
        <v>650.20000000000005</v>
      </c>
      <c r="G39" s="56">
        <f t="shared" si="1"/>
        <v>650.20000000000005</v>
      </c>
      <c r="H39" s="56"/>
      <c r="I39" s="56"/>
      <c r="J39" s="56"/>
      <c r="K39" s="56" t="s">
        <v>58</v>
      </c>
    </row>
    <row r="40" spans="1:11" ht="63.75" x14ac:dyDescent="0.25">
      <c r="A40" s="6"/>
      <c r="B40" s="56" t="s">
        <v>35</v>
      </c>
      <c r="C40" s="56" t="s">
        <v>297</v>
      </c>
      <c r="D40" s="56" t="s">
        <v>302</v>
      </c>
      <c r="E40" s="24" t="s">
        <v>36</v>
      </c>
      <c r="F40" s="56">
        <v>400.5</v>
      </c>
      <c r="G40" s="56">
        <f t="shared" si="1"/>
        <v>400.5</v>
      </c>
      <c r="H40" s="56"/>
      <c r="I40" s="56"/>
      <c r="J40" s="56"/>
      <c r="K40" s="56" t="s">
        <v>58</v>
      </c>
    </row>
    <row r="41" spans="1:11" ht="63.75" x14ac:dyDescent="0.25">
      <c r="A41" s="6"/>
      <c r="B41" s="56" t="s">
        <v>35</v>
      </c>
      <c r="C41" s="56" t="s">
        <v>303</v>
      </c>
      <c r="D41" s="56" t="s">
        <v>273</v>
      </c>
      <c r="E41" s="24" t="s">
        <v>36</v>
      </c>
      <c r="F41" s="56">
        <v>10200</v>
      </c>
      <c r="G41" s="56"/>
      <c r="H41" s="56">
        <f>F41</f>
        <v>10200</v>
      </c>
      <c r="I41" s="56"/>
      <c r="J41" s="56"/>
      <c r="K41" s="56" t="s">
        <v>72</v>
      </c>
    </row>
    <row r="42" spans="1:11" ht="63.75" x14ac:dyDescent="0.25">
      <c r="A42" s="6"/>
      <c r="B42" s="56" t="s">
        <v>35</v>
      </c>
      <c r="C42" s="56" t="s">
        <v>303</v>
      </c>
      <c r="D42" s="56" t="s">
        <v>273</v>
      </c>
      <c r="E42" s="24" t="s">
        <v>36</v>
      </c>
      <c r="F42" s="56">
        <v>3600.3</v>
      </c>
      <c r="G42" s="56"/>
      <c r="H42" s="56">
        <f>F42</f>
        <v>3600.3</v>
      </c>
      <c r="I42" s="56"/>
      <c r="J42" s="56"/>
      <c r="K42" s="56" t="s">
        <v>271</v>
      </c>
    </row>
    <row r="43" spans="1:11" ht="89.25" x14ac:dyDescent="0.25">
      <c r="A43" s="6">
        <v>36</v>
      </c>
      <c r="B43" s="56" t="s">
        <v>39</v>
      </c>
      <c r="C43" s="7" t="s">
        <v>281</v>
      </c>
      <c r="D43" s="7" t="s">
        <v>37</v>
      </c>
      <c r="E43" s="24" t="s">
        <v>36</v>
      </c>
      <c r="F43" s="8">
        <v>469.3</v>
      </c>
      <c r="G43" s="8">
        <v>469.3</v>
      </c>
      <c r="H43" s="8"/>
      <c r="I43" s="8"/>
      <c r="J43" s="8"/>
      <c r="K43" s="7" t="s">
        <v>54</v>
      </c>
    </row>
    <row r="44" spans="1:11" ht="89.25" x14ac:dyDescent="0.25">
      <c r="A44" s="6">
        <v>37</v>
      </c>
      <c r="B44" s="56" t="s">
        <v>39</v>
      </c>
      <c r="C44" s="7" t="s">
        <v>282</v>
      </c>
      <c r="D44" s="7" t="s">
        <v>40</v>
      </c>
      <c r="E44" s="24" t="s">
        <v>36</v>
      </c>
      <c r="F44" s="8">
        <v>11703.4</v>
      </c>
      <c r="G44" s="8">
        <v>11703.4</v>
      </c>
      <c r="H44" s="8"/>
      <c r="I44" s="8"/>
      <c r="J44" s="8"/>
      <c r="K44" s="7" t="s">
        <v>54</v>
      </c>
    </row>
    <row r="45" spans="1:11" ht="89.25" x14ac:dyDescent="0.25">
      <c r="A45" s="6">
        <v>38</v>
      </c>
      <c r="B45" s="56" t="s">
        <v>39</v>
      </c>
      <c r="C45" s="7" t="s">
        <v>283</v>
      </c>
      <c r="D45" s="7" t="s">
        <v>40</v>
      </c>
      <c r="E45" s="24" t="s">
        <v>36</v>
      </c>
      <c r="F45" s="8">
        <v>1019099</v>
      </c>
      <c r="G45" s="8">
        <v>1019099</v>
      </c>
      <c r="H45" s="8"/>
      <c r="I45" s="8"/>
      <c r="J45" s="8"/>
      <c r="K45" s="7" t="s">
        <v>54</v>
      </c>
    </row>
    <row r="46" spans="1:11" ht="140.25" x14ac:dyDescent="0.25">
      <c r="A46" s="6">
        <v>42</v>
      </c>
      <c r="B46" s="56" t="s">
        <v>53</v>
      </c>
      <c r="C46" s="1" t="s">
        <v>136</v>
      </c>
      <c r="D46" s="1" t="s">
        <v>137</v>
      </c>
      <c r="E46" s="24" t="s">
        <v>36</v>
      </c>
      <c r="F46" s="2">
        <v>24.25</v>
      </c>
      <c r="G46" s="2">
        <v>24.25</v>
      </c>
      <c r="H46" s="2"/>
      <c r="I46" s="2"/>
      <c r="J46" s="2"/>
      <c r="K46" s="1" t="s">
        <v>57</v>
      </c>
    </row>
    <row r="47" spans="1:11" ht="102" x14ac:dyDescent="0.25">
      <c r="A47" s="6">
        <v>43</v>
      </c>
      <c r="B47" s="56" t="s">
        <v>53</v>
      </c>
      <c r="C47" s="1" t="s">
        <v>139</v>
      </c>
      <c r="D47" s="1" t="s">
        <v>62</v>
      </c>
      <c r="E47" s="24" t="s">
        <v>36</v>
      </c>
      <c r="F47" s="2">
        <v>526.25</v>
      </c>
      <c r="G47" s="2">
        <v>526.25</v>
      </c>
      <c r="H47" s="2"/>
      <c r="I47" s="2"/>
      <c r="J47" s="2"/>
      <c r="K47" s="59" t="s">
        <v>55</v>
      </c>
    </row>
    <row r="48" spans="1:11" ht="38.25" x14ac:dyDescent="0.25">
      <c r="A48" s="6">
        <v>44</v>
      </c>
      <c r="B48" s="56" t="s">
        <v>53</v>
      </c>
      <c r="C48" s="1" t="s">
        <v>140</v>
      </c>
      <c r="D48" s="1" t="s">
        <v>141</v>
      </c>
      <c r="E48" s="24" t="s">
        <v>36</v>
      </c>
      <c r="F48" s="2">
        <v>267.49</v>
      </c>
      <c r="G48" s="2">
        <v>267.49</v>
      </c>
      <c r="H48" s="2"/>
      <c r="I48" s="2"/>
      <c r="J48" s="2"/>
      <c r="K48" s="60" t="s">
        <v>59</v>
      </c>
    </row>
    <row r="49" spans="1:11" ht="38.25" x14ac:dyDescent="0.25">
      <c r="A49" s="6">
        <v>45</v>
      </c>
      <c r="B49" s="56" t="s">
        <v>53</v>
      </c>
      <c r="C49" s="1" t="s">
        <v>142</v>
      </c>
      <c r="D49" s="1" t="s">
        <v>143</v>
      </c>
      <c r="E49" s="24" t="s">
        <v>36</v>
      </c>
      <c r="F49" s="2">
        <v>200</v>
      </c>
      <c r="G49" s="2">
        <v>200</v>
      </c>
      <c r="H49" s="2"/>
      <c r="I49" s="2"/>
      <c r="J49" s="2"/>
      <c r="K49" s="60" t="s">
        <v>59</v>
      </c>
    </row>
    <row r="50" spans="1:11" ht="63.75" x14ac:dyDescent="0.25">
      <c r="A50" s="6">
        <v>46</v>
      </c>
      <c r="B50" s="56" t="s">
        <v>53</v>
      </c>
      <c r="C50" s="1" t="s">
        <v>144</v>
      </c>
      <c r="D50" s="1" t="s">
        <v>145</v>
      </c>
      <c r="E50" s="24" t="s">
        <v>36</v>
      </c>
      <c r="F50" s="2">
        <v>200</v>
      </c>
      <c r="G50" s="2">
        <v>200</v>
      </c>
      <c r="H50" s="2"/>
      <c r="I50" s="2"/>
      <c r="J50" s="2"/>
      <c r="K50" s="60" t="s">
        <v>59</v>
      </c>
    </row>
    <row r="51" spans="1:11" ht="38.25" x14ac:dyDescent="0.25">
      <c r="A51" s="6">
        <v>47</v>
      </c>
      <c r="B51" s="56" t="s">
        <v>53</v>
      </c>
      <c r="C51" s="1" t="s">
        <v>146</v>
      </c>
      <c r="D51" s="1" t="s">
        <v>147</v>
      </c>
      <c r="E51" s="24" t="s">
        <v>36</v>
      </c>
      <c r="F51" s="2">
        <v>7.26</v>
      </c>
      <c r="G51" s="2">
        <v>7.26</v>
      </c>
      <c r="H51" s="2"/>
      <c r="I51" s="2"/>
      <c r="J51" s="2"/>
      <c r="K51" s="1" t="s">
        <v>57</v>
      </c>
    </row>
    <row r="52" spans="1:11" ht="38.25" x14ac:dyDescent="0.25">
      <c r="A52" s="6">
        <v>48</v>
      </c>
      <c r="B52" s="56" t="s">
        <v>53</v>
      </c>
      <c r="C52" s="1" t="s">
        <v>148</v>
      </c>
      <c r="D52" s="1" t="s">
        <v>149</v>
      </c>
      <c r="E52" s="24" t="s">
        <v>36</v>
      </c>
      <c r="F52" s="2">
        <v>41.33</v>
      </c>
      <c r="G52" s="2">
        <v>41.33</v>
      </c>
      <c r="H52" s="2"/>
      <c r="I52" s="2"/>
      <c r="J52" s="2"/>
      <c r="K52" s="60" t="s">
        <v>59</v>
      </c>
    </row>
    <row r="53" spans="1:11" ht="38.25" x14ac:dyDescent="0.25">
      <c r="A53" s="6">
        <v>49</v>
      </c>
      <c r="B53" s="56" t="s">
        <v>53</v>
      </c>
      <c r="C53" s="1" t="s">
        <v>150</v>
      </c>
      <c r="D53" s="1" t="s">
        <v>151</v>
      </c>
      <c r="E53" s="24" t="s">
        <v>36</v>
      </c>
      <c r="F53" s="2">
        <v>700</v>
      </c>
      <c r="G53" s="2">
        <v>700</v>
      </c>
      <c r="H53" s="2"/>
      <c r="I53" s="2"/>
      <c r="J53" s="2"/>
      <c r="K53" s="59" t="s">
        <v>54</v>
      </c>
    </row>
    <row r="54" spans="1:11" ht="38.25" x14ac:dyDescent="0.25">
      <c r="A54" s="6">
        <v>50</v>
      </c>
      <c r="B54" s="56" t="s">
        <v>53</v>
      </c>
      <c r="C54" s="1" t="s">
        <v>152</v>
      </c>
      <c r="D54" s="1" t="s">
        <v>153</v>
      </c>
      <c r="E54" s="24" t="s">
        <v>36</v>
      </c>
      <c r="F54" s="2">
        <v>62.04</v>
      </c>
      <c r="G54" s="2">
        <v>62.04</v>
      </c>
      <c r="H54" s="2"/>
      <c r="I54" s="2"/>
      <c r="J54" s="2"/>
      <c r="K54" s="61" t="s">
        <v>59</v>
      </c>
    </row>
    <row r="55" spans="1:11" ht="51" x14ac:dyDescent="0.25">
      <c r="A55" s="6">
        <v>51</v>
      </c>
      <c r="B55" s="56" t="s">
        <v>53</v>
      </c>
      <c r="C55" s="1" t="s">
        <v>154</v>
      </c>
      <c r="D55" s="1" t="s">
        <v>43</v>
      </c>
      <c r="E55" s="24" t="s">
        <v>36</v>
      </c>
      <c r="F55" s="2">
        <v>1000</v>
      </c>
      <c r="G55" s="2">
        <v>1000</v>
      </c>
      <c r="H55" s="2"/>
      <c r="I55" s="2"/>
      <c r="J55" s="2"/>
      <c r="K55" s="59" t="s">
        <v>54</v>
      </c>
    </row>
    <row r="56" spans="1:11" ht="102" x14ac:dyDescent="0.25">
      <c r="A56" s="6">
        <v>52</v>
      </c>
      <c r="B56" s="56" t="s">
        <v>53</v>
      </c>
      <c r="C56" s="1" t="s">
        <v>155</v>
      </c>
      <c r="D56" s="1" t="s">
        <v>156</v>
      </c>
      <c r="E56" s="24" t="s">
        <v>36</v>
      </c>
      <c r="F56" s="2">
        <v>78.3</v>
      </c>
      <c r="G56" s="2">
        <v>78.3</v>
      </c>
      <c r="H56" s="2"/>
      <c r="I56" s="2"/>
      <c r="J56" s="2"/>
      <c r="K56" s="60" t="s">
        <v>58</v>
      </c>
    </row>
    <row r="57" spans="1:11" ht="63.75" x14ac:dyDescent="0.25">
      <c r="A57" s="6">
        <v>53</v>
      </c>
      <c r="B57" s="56" t="s">
        <v>53</v>
      </c>
      <c r="C57" s="1" t="s">
        <v>157</v>
      </c>
      <c r="D57" s="1" t="s">
        <v>158</v>
      </c>
      <c r="E57" s="24" t="s">
        <v>36</v>
      </c>
      <c r="F57" s="2">
        <v>297.7</v>
      </c>
      <c r="G57" s="2">
        <v>297.7</v>
      </c>
      <c r="H57" s="2"/>
      <c r="I57" s="2"/>
      <c r="J57" s="2"/>
      <c r="K57" s="59" t="s">
        <v>55</v>
      </c>
    </row>
    <row r="58" spans="1:11" ht="38.25" x14ac:dyDescent="0.25">
      <c r="A58" s="6">
        <v>54</v>
      </c>
      <c r="B58" s="56" t="s">
        <v>53</v>
      </c>
      <c r="C58" s="1" t="s">
        <v>159</v>
      </c>
      <c r="D58" s="1" t="s">
        <v>160</v>
      </c>
      <c r="E58" s="24" t="s">
        <v>36</v>
      </c>
      <c r="F58" s="2">
        <v>450</v>
      </c>
      <c r="G58" s="2">
        <v>450</v>
      </c>
      <c r="H58" s="2"/>
      <c r="I58" s="2"/>
      <c r="J58" s="2"/>
      <c r="K58" s="59" t="s">
        <v>55</v>
      </c>
    </row>
    <row r="59" spans="1:11" ht="38.25" x14ac:dyDescent="0.25">
      <c r="A59" s="6">
        <v>55</v>
      </c>
      <c r="B59" s="56" t="s">
        <v>53</v>
      </c>
      <c r="C59" s="1" t="s">
        <v>161</v>
      </c>
      <c r="D59" s="1" t="s">
        <v>49</v>
      </c>
      <c r="E59" s="24" t="s">
        <v>36</v>
      </c>
      <c r="F59" s="2">
        <v>275.39999999999998</v>
      </c>
      <c r="G59" s="2">
        <v>275.39999999999998</v>
      </c>
      <c r="H59" s="2"/>
      <c r="I59" s="2"/>
      <c r="J59" s="2"/>
      <c r="K59" s="61" t="s">
        <v>58</v>
      </c>
    </row>
    <row r="60" spans="1:11" ht="38.25" x14ac:dyDescent="0.25">
      <c r="A60" s="6">
        <v>56</v>
      </c>
      <c r="B60" s="56" t="s">
        <v>53</v>
      </c>
      <c r="C60" s="1" t="s">
        <v>162</v>
      </c>
      <c r="D60" s="1" t="s">
        <v>163</v>
      </c>
      <c r="E60" s="24" t="s">
        <v>36</v>
      </c>
      <c r="F60" s="2">
        <v>73</v>
      </c>
      <c r="G60" s="2">
        <v>73</v>
      </c>
      <c r="H60" s="2"/>
      <c r="I60" s="2"/>
      <c r="J60" s="2"/>
      <c r="K60" s="59" t="s">
        <v>55</v>
      </c>
    </row>
    <row r="61" spans="1:11" ht="63.75" x14ac:dyDescent="0.25">
      <c r="A61" s="6">
        <v>57</v>
      </c>
      <c r="B61" s="56" t="s">
        <v>53</v>
      </c>
      <c r="C61" s="1" t="s">
        <v>164</v>
      </c>
      <c r="D61" s="1" t="s">
        <v>165</v>
      </c>
      <c r="E61" s="24" t="s">
        <v>36</v>
      </c>
      <c r="F61" s="2">
        <v>1.2</v>
      </c>
      <c r="G61" s="2">
        <v>1.2</v>
      </c>
      <c r="H61" s="2"/>
      <c r="I61" s="2"/>
      <c r="J61" s="2"/>
      <c r="K61" s="59" t="s">
        <v>54</v>
      </c>
    </row>
    <row r="62" spans="1:11" ht="38.25" x14ac:dyDescent="0.25">
      <c r="A62" s="6">
        <v>58</v>
      </c>
      <c r="B62" s="56" t="s">
        <v>53</v>
      </c>
      <c r="C62" s="1" t="s">
        <v>166</v>
      </c>
      <c r="D62" s="1" t="s">
        <v>47</v>
      </c>
      <c r="E62" s="24" t="s">
        <v>36</v>
      </c>
      <c r="F62" s="2">
        <v>193.27</v>
      </c>
      <c r="G62" s="2">
        <v>193.27</v>
      </c>
      <c r="H62" s="2"/>
      <c r="I62" s="2"/>
      <c r="J62" s="2"/>
      <c r="K62" s="61" t="s">
        <v>58</v>
      </c>
    </row>
    <row r="63" spans="1:11" ht="51" x14ac:dyDescent="0.25">
      <c r="A63" s="6">
        <v>59</v>
      </c>
      <c r="B63" s="56" t="s">
        <v>53</v>
      </c>
      <c r="C63" s="1" t="s">
        <v>167</v>
      </c>
      <c r="D63" s="1" t="s">
        <v>50</v>
      </c>
      <c r="E63" s="24" t="s">
        <v>36</v>
      </c>
      <c r="F63" s="2">
        <v>50</v>
      </c>
      <c r="G63" s="2">
        <v>50</v>
      </c>
      <c r="H63" s="2"/>
      <c r="I63" s="2"/>
      <c r="J63" s="2"/>
      <c r="K63" s="61" t="s">
        <v>58</v>
      </c>
    </row>
    <row r="64" spans="1:11" ht="38.25" x14ac:dyDescent="0.25">
      <c r="A64" s="6">
        <v>60</v>
      </c>
      <c r="B64" s="56" t="s">
        <v>53</v>
      </c>
      <c r="C64" s="1" t="s">
        <v>168</v>
      </c>
      <c r="D64" s="1" t="s">
        <v>169</v>
      </c>
      <c r="E64" s="24" t="s">
        <v>36</v>
      </c>
      <c r="F64" s="2">
        <v>200</v>
      </c>
      <c r="G64" s="2">
        <v>200</v>
      </c>
      <c r="H64" s="2"/>
      <c r="I64" s="2"/>
      <c r="J64" s="2"/>
      <c r="K64" s="61" t="s">
        <v>59</v>
      </c>
    </row>
    <row r="65" spans="1:11" ht="51" x14ac:dyDescent="0.25">
      <c r="A65" s="6">
        <v>61</v>
      </c>
      <c r="B65" s="56" t="s">
        <v>53</v>
      </c>
      <c r="C65" s="1" t="s">
        <v>170</v>
      </c>
      <c r="D65" s="1" t="s">
        <v>171</v>
      </c>
      <c r="E65" s="24" t="s">
        <v>36</v>
      </c>
      <c r="F65" s="2">
        <v>608.20000000000005</v>
      </c>
      <c r="G65" s="2">
        <v>608.20000000000005</v>
      </c>
      <c r="H65" s="2"/>
      <c r="I65" s="2"/>
      <c r="J65" s="2"/>
      <c r="K65" s="59" t="s">
        <v>54</v>
      </c>
    </row>
    <row r="66" spans="1:11" ht="38.25" x14ac:dyDescent="0.25">
      <c r="A66" s="6">
        <v>62</v>
      </c>
      <c r="B66" s="56" t="s">
        <v>53</v>
      </c>
      <c r="C66" s="1" t="s">
        <v>172</v>
      </c>
      <c r="D66" s="1" t="s">
        <v>173</v>
      </c>
      <c r="E66" s="24" t="s">
        <v>36</v>
      </c>
      <c r="F66" s="2">
        <v>150</v>
      </c>
      <c r="G66" s="2">
        <v>150</v>
      </c>
      <c r="H66" s="2"/>
      <c r="I66" s="2"/>
      <c r="J66" s="2"/>
      <c r="K66" s="61" t="s">
        <v>59</v>
      </c>
    </row>
    <row r="67" spans="1:11" ht="63.75" x14ac:dyDescent="0.25">
      <c r="A67" s="6">
        <v>63</v>
      </c>
      <c r="B67" s="56" t="s">
        <v>53</v>
      </c>
      <c r="C67" s="1" t="s">
        <v>174</v>
      </c>
      <c r="D67" s="1" t="s">
        <v>175</v>
      </c>
      <c r="E67" s="24" t="s">
        <v>36</v>
      </c>
      <c r="F67" s="2">
        <v>610</v>
      </c>
      <c r="G67" s="2">
        <v>610</v>
      </c>
      <c r="H67" s="2"/>
      <c r="I67" s="2"/>
      <c r="J67" s="2"/>
      <c r="K67" s="59" t="s">
        <v>54</v>
      </c>
    </row>
    <row r="68" spans="1:11" ht="63.75" x14ac:dyDescent="0.25">
      <c r="A68" s="6">
        <v>64</v>
      </c>
      <c r="B68" s="56" t="s">
        <v>53</v>
      </c>
      <c r="C68" s="1" t="s">
        <v>176</v>
      </c>
      <c r="D68" s="1" t="s">
        <v>56</v>
      </c>
      <c r="E68" s="24" t="s">
        <v>36</v>
      </c>
      <c r="F68" s="2">
        <v>59.7</v>
      </c>
      <c r="G68" s="2">
        <v>59.7</v>
      </c>
      <c r="H68" s="2"/>
      <c r="I68" s="2"/>
      <c r="J68" s="2"/>
      <c r="K68" s="1" t="s">
        <v>57</v>
      </c>
    </row>
    <row r="69" spans="1:11" ht="38.25" x14ac:dyDescent="0.25">
      <c r="A69" s="6">
        <v>65</v>
      </c>
      <c r="B69" s="56" t="s">
        <v>53</v>
      </c>
      <c r="C69" s="1" t="s">
        <v>177</v>
      </c>
      <c r="D69" s="1" t="s">
        <v>178</v>
      </c>
      <c r="E69" s="24" t="s">
        <v>36</v>
      </c>
      <c r="F69" s="2">
        <v>40</v>
      </c>
      <c r="G69" s="2">
        <v>40</v>
      </c>
      <c r="H69" s="2"/>
      <c r="I69" s="2"/>
      <c r="J69" s="2"/>
      <c r="K69" s="59" t="s">
        <v>55</v>
      </c>
    </row>
    <row r="70" spans="1:11" ht="38.25" x14ac:dyDescent="0.25">
      <c r="A70" s="6">
        <v>66</v>
      </c>
      <c r="B70" s="56" t="s">
        <v>53</v>
      </c>
      <c r="C70" s="1" t="s">
        <v>179</v>
      </c>
      <c r="D70" s="1" t="s">
        <v>180</v>
      </c>
      <c r="E70" s="24" t="s">
        <v>36</v>
      </c>
      <c r="F70" s="2">
        <v>150</v>
      </c>
      <c r="G70" s="2">
        <v>150</v>
      </c>
      <c r="H70" s="2"/>
      <c r="I70" s="2"/>
      <c r="J70" s="2"/>
      <c r="K70" s="59" t="s">
        <v>54</v>
      </c>
    </row>
    <row r="71" spans="1:11" ht="38.25" x14ac:dyDescent="0.25">
      <c r="A71" s="6">
        <v>67</v>
      </c>
      <c r="B71" s="56" t="s">
        <v>53</v>
      </c>
      <c r="C71" s="1" t="s">
        <v>181</v>
      </c>
      <c r="D71" s="1" t="s">
        <v>45</v>
      </c>
      <c r="E71" s="24" t="s">
        <v>36</v>
      </c>
      <c r="F71" s="2">
        <v>145.72999999999999</v>
      </c>
      <c r="G71" s="2">
        <v>145.72999999999999</v>
      </c>
      <c r="H71" s="2"/>
      <c r="I71" s="2"/>
      <c r="J71" s="2"/>
      <c r="K71" s="61" t="s">
        <v>59</v>
      </c>
    </row>
    <row r="72" spans="1:11" ht="38.25" x14ac:dyDescent="0.25">
      <c r="A72" s="6">
        <v>68</v>
      </c>
      <c r="B72" s="56" t="s">
        <v>53</v>
      </c>
      <c r="C72" s="1" t="s">
        <v>182</v>
      </c>
      <c r="D72" s="1" t="s">
        <v>183</v>
      </c>
      <c r="E72" s="24" t="s">
        <v>36</v>
      </c>
      <c r="F72" s="2">
        <v>326.01</v>
      </c>
      <c r="G72" s="2">
        <v>326.01</v>
      </c>
      <c r="H72" s="2"/>
      <c r="I72" s="2"/>
      <c r="J72" s="2"/>
      <c r="K72" s="59" t="s">
        <v>54</v>
      </c>
    </row>
    <row r="73" spans="1:11" ht="51" x14ac:dyDescent="0.25">
      <c r="A73" s="6">
        <v>69</v>
      </c>
      <c r="B73" s="56" t="s">
        <v>53</v>
      </c>
      <c r="C73" s="1" t="s">
        <v>184</v>
      </c>
      <c r="D73" s="1" t="s">
        <v>48</v>
      </c>
      <c r="E73" s="24" t="s">
        <v>36</v>
      </c>
      <c r="F73" s="2">
        <v>20</v>
      </c>
      <c r="G73" s="2">
        <v>20</v>
      </c>
      <c r="H73" s="2"/>
      <c r="I73" s="2"/>
      <c r="J73" s="2"/>
      <c r="K73" s="61" t="s">
        <v>58</v>
      </c>
    </row>
    <row r="74" spans="1:11" ht="38.25" x14ac:dyDescent="0.25">
      <c r="A74" s="6">
        <v>70</v>
      </c>
      <c r="B74" s="56" t="s">
        <v>53</v>
      </c>
      <c r="C74" s="1" t="s">
        <v>185</v>
      </c>
      <c r="D74" s="1" t="s">
        <v>31</v>
      </c>
      <c r="E74" s="24" t="s">
        <v>36</v>
      </c>
      <c r="F74" s="2">
        <v>50</v>
      </c>
      <c r="G74" s="2">
        <v>50</v>
      </c>
      <c r="H74" s="2"/>
      <c r="I74" s="2"/>
      <c r="J74" s="2"/>
      <c r="K74" s="61" t="s">
        <v>59</v>
      </c>
    </row>
    <row r="75" spans="1:11" ht="102" x14ac:dyDescent="0.25">
      <c r="A75" s="6">
        <v>91</v>
      </c>
      <c r="B75" s="56" t="s">
        <v>68</v>
      </c>
      <c r="C75" s="14" t="s">
        <v>235</v>
      </c>
      <c r="D75" s="57" t="s">
        <v>41</v>
      </c>
      <c r="E75" s="24" t="s">
        <v>36</v>
      </c>
      <c r="F75" s="11">
        <v>650.1</v>
      </c>
      <c r="G75" s="11">
        <v>650.1</v>
      </c>
      <c r="H75" s="8"/>
      <c r="I75" s="8"/>
      <c r="J75" s="8"/>
      <c r="K75" s="14" t="s">
        <v>55</v>
      </c>
    </row>
    <row r="76" spans="1:11" ht="89.25" x14ac:dyDescent="0.25">
      <c r="A76" s="6">
        <v>92</v>
      </c>
      <c r="B76" s="56" t="s">
        <v>71</v>
      </c>
      <c r="C76" s="14" t="s">
        <v>509</v>
      </c>
      <c r="D76" s="57" t="s">
        <v>510</v>
      </c>
      <c r="E76" s="24" t="s">
        <v>36</v>
      </c>
      <c r="F76" s="11">
        <v>550</v>
      </c>
      <c r="G76" s="11">
        <v>550</v>
      </c>
      <c r="H76" s="8"/>
      <c r="I76" s="8"/>
      <c r="J76" s="8"/>
      <c r="K76" s="14" t="s">
        <v>55</v>
      </c>
    </row>
    <row r="77" spans="1:11" ht="89.25" x14ac:dyDescent="0.25">
      <c r="A77" s="6">
        <v>93</v>
      </c>
      <c r="B77" s="56" t="s">
        <v>71</v>
      </c>
      <c r="C77" s="14" t="s">
        <v>509</v>
      </c>
      <c r="D77" s="57" t="s">
        <v>511</v>
      </c>
      <c r="E77" s="24" t="s">
        <v>36</v>
      </c>
      <c r="F77" s="11">
        <v>1500</v>
      </c>
      <c r="G77" s="11">
        <v>1500</v>
      </c>
      <c r="H77" s="8"/>
      <c r="I77" s="8"/>
      <c r="J77" s="8"/>
      <c r="K77" s="14" t="s">
        <v>55</v>
      </c>
    </row>
    <row r="78" spans="1:11" ht="89.25" x14ac:dyDescent="0.25">
      <c r="A78" s="6">
        <v>94</v>
      </c>
      <c r="B78" s="56" t="s">
        <v>71</v>
      </c>
      <c r="C78" s="14" t="s">
        <v>509</v>
      </c>
      <c r="D78" s="57" t="s">
        <v>512</v>
      </c>
      <c r="E78" s="24" t="s">
        <v>36</v>
      </c>
      <c r="F78" s="11">
        <v>3200</v>
      </c>
      <c r="G78" s="11">
        <v>3200</v>
      </c>
      <c r="H78" s="8"/>
      <c r="I78" s="8"/>
      <c r="J78" s="8"/>
      <c r="K78" s="14" t="s">
        <v>55</v>
      </c>
    </row>
    <row r="79" spans="1:11" ht="89.25" x14ac:dyDescent="0.25">
      <c r="A79" s="6">
        <v>95</v>
      </c>
      <c r="B79" s="56" t="s">
        <v>71</v>
      </c>
      <c r="C79" s="14" t="s">
        <v>509</v>
      </c>
      <c r="D79" s="57" t="s">
        <v>513</v>
      </c>
      <c r="E79" s="24" t="s">
        <v>36</v>
      </c>
      <c r="F79" s="11">
        <v>900</v>
      </c>
      <c r="G79" s="11">
        <v>900</v>
      </c>
      <c r="H79" s="8"/>
      <c r="I79" s="8"/>
      <c r="J79" s="8"/>
      <c r="K79" s="14" t="s">
        <v>55</v>
      </c>
    </row>
    <row r="80" spans="1:11" ht="89.25" x14ac:dyDescent="0.25">
      <c r="A80" s="6">
        <v>96</v>
      </c>
      <c r="B80" s="56" t="s">
        <v>71</v>
      </c>
      <c r="C80" s="14" t="s">
        <v>509</v>
      </c>
      <c r="D80" s="57" t="s">
        <v>514</v>
      </c>
      <c r="E80" s="24" t="s">
        <v>36</v>
      </c>
      <c r="F80" s="11">
        <v>1600</v>
      </c>
      <c r="G80" s="11">
        <v>1600</v>
      </c>
      <c r="H80" s="8"/>
      <c r="I80" s="8"/>
      <c r="J80" s="8"/>
      <c r="K80" s="14" t="s">
        <v>55</v>
      </c>
    </row>
    <row r="81" spans="1:11" ht="89.25" x14ac:dyDescent="0.25">
      <c r="A81" s="6">
        <v>97</v>
      </c>
      <c r="B81" s="56" t="s">
        <v>71</v>
      </c>
      <c r="C81" s="14" t="s">
        <v>515</v>
      </c>
      <c r="D81" s="57" t="s">
        <v>516</v>
      </c>
      <c r="E81" s="24" t="s">
        <v>36</v>
      </c>
      <c r="F81" s="11">
        <v>150</v>
      </c>
      <c r="G81" s="11">
        <v>150</v>
      </c>
      <c r="H81" s="8"/>
      <c r="I81" s="8"/>
      <c r="J81" s="8"/>
      <c r="K81" s="14" t="s">
        <v>59</v>
      </c>
    </row>
    <row r="82" spans="1:11" ht="89.25" x14ac:dyDescent="0.25">
      <c r="A82" s="6">
        <v>98</v>
      </c>
      <c r="B82" s="56" t="s">
        <v>71</v>
      </c>
      <c r="C82" s="14" t="s">
        <v>517</v>
      </c>
      <c r="D82" s="57" t="s">
        <v>479</v>
      </c>
      <c r="E82" s="24" t="s">
        <v>36</v>
      </c>
      <c r="F82" s="11">
        <v>100</v>
      </c>
      <c r="G82" s="11">
        <v>100</v>
      </c>
      <c r="H82" s="8"/>
      <c r="I82" s="8"/>
      <c r="J82" s="8"/>
      <c r="K82" s="14" t="s">
        <v>59</v>
      </c>
    </row>
    <row r="83" spans="1:11" ht="89.25" x14ac:dyDescent="0.25">
      <c r="A83" s="6"/>
      <c r="B83" s="56" t="s">
        <v>71</v>
      </c>
      <c r="C83" s="14" t="s">
        <v>518</v>
      </c>
      <c r="D83" s="57" t="s">
        <v>519</v>
      </c>
      <c r="E83" s="24" t="s">
        <v>36</v>
      </c>
      <c r="F83" s="11">
        <v>18.899999999999999</v>
      </c>
      <c r="G83" s="11">
        <v>18.899999999999999</v>
      </c>
      <c r="H83" s="8"/>
      <c r="I83" s="8"/>
      <c r="J83" s="8"/>
      <c r="K83" s="14" t="s">
        <v>59</v>
      </c>
    </row>
    <row r="84" spans="1:11" ht="89.25" x14ac:dyDescent="0.25">
      <c r="A84" s="6"/>
      <c r="B84" s="56" t="s">
        <v>71</v>
      </c>
      <c r="C84" s="14" t="s">
        <v>518</v>
      </c>
      <c r="D84" s="57" t="s">
        <v>520</v>
      </c>
      <c r="E84" s="24" t="s">
        <v>36</v>
      </c>
      <c r="F84" s="11">
        <v>21464.639999999999</v>
      </c>
      <c r="G84" s="11">
        <v>21464.639999999999</v>
      </c>
      <c r="H84" s="8"/>
      <c r="I84" s="8"/>
      <c r="J84" s="8"/>
      <c r="K84" s="14" t="s">
        <v>58</v>
      </c>
    </row>
    <row r="85" spans="1:11" ht="89.25" x14ac:dyDescent="0.25">
      <c r="A85" s="6"/>
      <c r="B85" s="56" t="s">
        <v>71</v>
      </c>
      <c r="C85" s="14" t="s">
        <v>521</v>
      </c>
      <c r="D85" s="57" t="s">
        <v>476</v>
      </c>
      <c r="E85" s="24" t="s">
        <v>36</v>
      </c>
      <c r="F85" s="11">
        <v>198</v>
      </c>
      <c r="G85" s="11">
        <v>198</v>
      </c>
      <c r="H85" s="8"/>
      <c r="I85" s="8"/>
      <c r="J85" s="8"/>
      <c r="K85" s="14" t="s">
        <v>54</v>
      </c>
    </row>
    <row r="86" spans="1:11" ht="76.5" x14ac:dyDescent="0.25">
      <c r="A86" s="6">
        <v>100</v>
      </c>
      <c r="B86" s="56" t="s">
        <v>103</v>
      </c>
      <c r="C86" s="16" t="s">
        <v>278</v>
      </c>
      <c r="D86" s="16" t="s">
        <v>104</v>
      </c>
      <c r="E86" s="24" t="s">
        <v>36</v>
      </c>
      <c r="F86" s="12">
        <v>2809.08</v>
      </c>
      <c r="G86" s="11">
        <v>2809.08</v>
      </c>
      <c r="H86" s="12"/>
      <c r="I86" s="12"/>
      <c r="J86" s="12"/>
      <c r="K86" s="14" t="s">
        <v>54</v>
      </c>
    </row>
    <row r="87" spans="1:11" ht="76.5" x14ac:dyDescent="0.25">
      <c r="A87" s="6"/>
      <c r="B87" s="56" t="s">
        <v>103</v>
      </c>
      <c r="C87" s="16" t="s">
        <v>279</v>
      </c>
      <c r="D87" s="16" t="s">
        <v>280</v>
      </c>
      <c r="E87" s="24" t="s">
        <v>36</v>
      </c>
      <c r="F87" s="12">
        <v>346.5</v>
      </c>
      <c r="G87" s="11">
        <v>346.5</v>
      </c>
      <c r="H87" s="12"/>
      <c r="I87" s="12"/>
      <c r="J87" s="12"/>
      <c r="K87" s="14" t="s">
        <v>54</v>
      </c>
    </row>
    <row r="88" spans="1:11" ht="76.5" x14ac:dyDescent="0.25">
      <c r="A88" s="6">
        <v>101</v>
      </c>
      <c r="B88" s="56" t="s">
        <v>105</v>
      </c>
      <c r="C88" s="16" t="s">
        <v>305</v>
      </c>
      <c r="D88" s="16" t="s">
        <v>306</v>
      </c>
      <c r="E88" s="24" t="s">
        <v>36</v>
      </c>
      <c r="F88" s="12">
        <v>32554.3</v>
      </c>
      <c r="G88" s="11">
        <f t="shared" ref="G88:G132" si="2">F88</f>
        <v>32554.3</v>
      </c>
      <c r="H88" s="12"/>
      <c r="I88" s="12"/>
      <c r="J88" s="12"/>
      <c r="K88" s="14" t="s">
        <v>307</v>
      </c>
    </row>
    <row r="89" spans="1:11" ht="153" x14ac:dyDescent="0.25">
      <c r="A89" s="6">
        <v>102</v>
      </c>
      <c r="B89" s="56" t="s">
        <v>105</v>
      </c>
      <c r="C89" s="16" t="s">
        <v>308</v>
      </c>
      <c r="D89" s="16" t="s">
        <v>309</v>
      </c>
      <c r="E89" s="24" t="s">
        <v>36</v>
      </c>
      <c r="F89" s="12">
        <v>7800</v>
      </c>
      <c r="G89" s="11">
        <f t="shared" si="2"/>
        <v>7800</v>
      </c>
      <c r="H89" s="12"/>
      <c r="I89" s="12"/>
      <c r="J89" s="12"/>
      <c r="K89" s="14" t="s">
        <v>310</v>
      </c>
    </row>
    <row r="90" spans="1:11" ht="76.5" x14ac:dyDescent="0.25">
      <c r="A90" s="6">
        <v>103</v>
      </c>
      <c r="B90" s="56" t="s">
        <v>105</v>
      </c>
      <c r="C90" s="16" t="s">
        <v>311</v>
      </c>
      <c r="D90" s="16" t="s">
        <v>312</v>
      </c>
      <c r="E90" s="24" t="s">
        <v>36</v>
      </c>
      <c r="F90" s="12">
        <v>3000</v>
      </c>
      <c r="G90" s="11">
        <f t="shared" si="2"/>
        <v>3000</v>
      </c>
      <c r="H90" s="12"/>
      <c r="I90" s="12"/>
      <c r="J90" s="12"/>
      <c r="K90" s="14" t="s">
        <v>313</v>
      </c>
    </row>
    <row r="91" spans="1:11" ht="76.5" x14ac:dyDescent="0.25">
      <c r="A91" s="6">
        <v>104</v>
      </c>
      <c r="B91" s="56" t="s">
        <v>105</v>
      </c>
      <c r="C91" s="16" t="s">
        <v>314</v>
      </c>
      <c r="D91" s="16" t="s">
        <v>315</v>
      </c>
      <c r="E91" s="24" t="s">
        <v>36</v>
      </c>
      <c r="F91" s="12">
        <v>5000</v>
      </c>
      <c r="G91" s="11">
        <f t="shared" si="2"/>
        <v>5000</v>
      </c>
      <c r="H91" s="12"/>
      <c r="I91" s="12"/>
      <c r="J91" s="12"/>
      <c r="K91" s="14" t="s">
        <v>316</v>
      </c>
    </row>
    <row r="92" spans="1:11" ht="102" x14ac:dyDescent="0.25">
      <c r="A92" s="6">
        <v>105</v>
      </c>
      <c r="B92" s="56" t="s">
        <v>105</v>
      </c>
      <c r="C92" s="16" t="s">
        <v>317</v>
      </c>
      <c r="D92" s="16" t="s">
        <v>113</v>
      </c>
      <c r="E92" s="24" t="s">
        <v>36</v>
      </c>
      <c r="F92" s="12">
        <v>2389.8000000000002</v>
      </c>
      <c r="G92" s="11">
        <f t="shared" si="2"/>
        <v>2389.8000000000002</v>
      </c>
      <c r="H92" s="12"/>
      <c r="I92" s="12"/>
      <c r="J92" s="12"/>
      <c r="K92" s="14" t="s">
        <v>72</v>
      </c>
    </row>
    <row r="93" spans="1:11" ht="76.5" x14ac:dyDescent="0.25">
      <c r="A93" s="6">
        <v>106</v>
      </c>
      <c r="B93" s="56" t="s">
        <v>105</v>
      </c>
      <c r="C93" s="16" t="s">
        <v>318</v>
      </c>
      <c r="D93" s="16" t="s">
        <v>114</v>
      </c>
      <c r="E93" s="24" t="s">
        <v>36</v>
      </c>
      <c r="F93" s="12">
        <v>7221.3</v>
      </c>
      <c r="G93" s="11">
        <f t="shared" si="2"/>
        <v>7221.3</v>
      </c>
      <c r="H93" s="12"/>
      <c r="I93" s="12"/>
      <c r="J93" s="12"/>
      <c r="K93" s="14" t="s">
        <v>72</v>
      </c>
    </row>
    <row r="94" spans="1:11" ht="102" x14ac:dyDescent="0.25">
      <c r="A94" s="6">
        <v>107</v>
      </c>
      <c r="B94" s="56" t="s">
        <v>105</v>
      </c>
      <c r="C94" s="16" t="s">
        <v>319</v>
      </c>
      <c r="D94" s="16" t="s">
        <v>320</v>
      </c>
      <c r="E94" s="24" t="s">
        <v>36</v>
      </c>
      <c r="F94" s="12">
        <v>608</v>
      </c>
      <c r="G94" s="11">
        <f t="shared" si="2"/>
        <v>608</v>
      </c>
      <c r="H94" s="12"/>
      <c r="I94" s="12"/>
      <c r="J94" s="12"/>
      <c r="K94" s="14" t="s">
        <v>313</v>
      </c>
    </row>
    <row r="95" spans="1:11" ht="76.5" x14ac:dyDescent="0.25">
      <c r="A95" s="6">
        <v>108</v>
      </c>
      <c r="B95" s="56" t="s">
        <v>105</v>
      </c>
      <c r="C95" s="16" t="s">
        <v>321</v>
      </c>
      <c r="D95" s="16" t="s">
        <v>108</v>
      </c>
      <c r="E95" s="24" t="s">
        <v>36</v>
      </c>
      <c r="F95" s="12">
        <v>3246.6</v>
      </c>
      <c r="G95" s="11">
        <f t="shared" si="2"/>
        <v>3246.6</v>
      </c>
      <c r="H95" s="12"/>
      <c r="I95" s="12"/>
      <c r="J95" s="12"/>
      <c r="K95" s="14" t="s">
        <v>313</v>
      </c>
    </row>
    <row r="96" spans="1:11" ht="76.5" x14ac:dyDescent="0.25">
      <c r="A96" s="6">
        <v>109</v>
      </c>
      <c r="B96" s="56" t="s">
        <v>105</v>
      </c>
      <c r="C96" s="16" t="s">
        <v>322</v>
      </c>
      <c r="D96" s="16" t="s">
        <v>323</v>
      </c>
      <c r="E96" s="24" t="s">
        <v>36</v>
      </c>
      <c r="F96" s="12">
        <v>1499.8</v>
      </c>
      <c r="G96" s="11">
        <f t="shared" si="2"/>
        <v>1499.8</v>
      </c>
      <c r="H96" s="12"/>
      <c r="I96" s="12"/>
      <c r="J96" s="12"/>
      <c r="K96" s="14" t="s">
        <v>313</v>
      </c>
    </row>
    <row r="97" spans="1:11" ht="76.5" x14ac:dyDescent="0.25">
      <c r="A97" s="6">
        <v>110</v>
      </c>
      <c r="B97" s="56" t="s">
        <v>105</v>
      </c>
      <c r="C97" s="16" t="s">
        <v>324</v>
      </c>
      <c r="D97" s="16" t="s">
        <v>325</v>
      </c>
      <c r="E97" s="24" t="s">
        <v>36</v>
      </c>
      <c r="F97" s="12">
        <v>2353.5</v>
      </c>
      <c r="G97" s="11">
        <f t="shared" si="2"/>
        <v>2353.5</v>
      </c>
      <c r="H97" s="12"/>
      <c r="I97" s="12"/>
      <c r="J97" s="12"/>
      <c r="K97" s="14" t="s">
        <v>313</v>
      </c>
    </row>
    <row r="98" spans="1:11" ht="76.5" x14ac:dyDescent="0.25">
      <c r="A98" s="6">
        <v>111</v>
      </c>
      <c r="B98" s="56" t="s">
        <v>105</v>
      </c>
      <c r="C98" s="16" t="s">
        <v>326</v>
      </c>
      <c r="D98" s="16" t="s">
        <v>327</v>
      </c>
      <c r="E98" s="24" t="s">
        <v>36</v>
      </c>
      <c r="F98" s="12">
        <v>1153.5</v>
      </c>
      <c r="G98" s="11">
        <f t="shared" si="2"/>
        <v>1153.5</v>
      </c>
      <c r="H98" s="12"/>
      <c r="I98" s="12"/>
      <c r="J98" s="12"/>
      <c r="K98" s="14" t="s">
        <v>72</v>
      </c>
    </row>
    <row r="99" spans="1:11" ht="76.5" x14ac:dyDescent="0.25">
      <c r="A99" s="6">
        <v>112</v>
      </c>
      <c r="B99" s="56" t="s">
        <v>105</v>
      </c>
      <c r="C99" s="16" t="s">
        <v>328</v>
      </c>
      <c r="D99" s="16" t="s">
        <v>329</v>
      </c>
      <c r="E99" s="24" t="s">
        <v>36</v>
      </c>
      <c r="F99" s="12">
        <v>528.70000000000005</v>
      </c>
      <c r="G99" s="11">
        <f t="shared" si="2"/>
        <v>528.70000000000005</v>
      </c>
      <c r="H99" s="12"/>
      <c r="I99" s="12"/>
      <c r="J99" s="12"/>
      <c r="K99" s="14" t="s">
        <v>313</v>
      </c>
    </row>
    <row r="100" spans="1:11" ht="76.5" x14ac:dyDescent="0.25">
      <c r="A100" s="6">
        <v>113</v>
      </c>
      <c r="B100" s="56" t="s">
        <v>105</v>
      </c>
      <c r="C100" s="16" t="s">
        <v>330</v>
      </c>
      <c r="D100" s="16" t="s">
        <v>115</v>
      </c>
      <c r="E100" s="24" t="s">
        <v>36</v>
      </c>
      <c r="F100" s="12">
        <v>7442.4</v>
      </c>
      <c r="G100" s="11">
        <f t="shared" si="2"/>
        <v>7442.4</v>
      </c>
      <c r="H100" s="12"/>
      <c r="I100" s="12"/>
      <c r="J100" s="12"/>
      <c r="K100" s="14" t="s">
        <v>72</v>
      </c>
    </row>
    <row r="101" spans="1:11" ht="76.5" x14ac:dyDescent="0.25">
      <c r="A101" s="6">
        <v>114</v>
      </c>
      <c r="B101" s="56" t="s">
        <v>105</v>
      </c>
      <c r="C101" s="16" t="s">
        <v>331</v>
      </c>
      <c r="D101" s="16" t="s">
        <v>109</v>
      </c>
      <c r="E101" s="24" t="s">
        <v>36</v>
      </c>
      <c r="F101" s="12">
        <v>3499.1</v>
      </c>
      <c r="G101" s="11">
        <f t="shared" si="2"/>
        <v>3499.1</v>
      </c>
      <c r="H101" s="12"/>
      <c r="I101" s="12"/>
      <c r="J101" s="12"/>
      <c r="K101" s="14" t="s">
        <v>313</v>
      </c>
    </row>
    <row r="102" spans="1:11" ht="76.5" x14ac:dyDescent="0.25">
      <c r="A102" s="6">
        <v>115</v>
      </c>
      <c r="B102" s="56" t="s">
        <v>105</v>
      </c>
      <c r="C102" s="16" t="s">
        <v>332</v>
      </c>
      <c r="D102" s="16" t="s">
        <v>333</v>
      </c>
      <c r="E102" s="24" t="s">
        <v>36</v>
      </c>
      <c r="F102" s="12">
        <v>3000</v>
      </c>
      <c r="G102" s="11">
        <f t="shared" si="2"/>
        <v>3000</v>
      </c>
      <c r="H102" s="12"/>
      <c r="I102" s="12"/>
      <c r="J102" s="12"/>
      <c r="K102" s="14" t="s">
        <v>334</v>
      </c>
    </row>
    <row r="103" spans="1:11" ht="76.5" x14ac:dyDescent="0.25">
      <c r="A103" s="6">
        <v>116</v>
      </c>
      <c r="B103" s="56" t="s">
        <v>105</v>
      </c>
      <c r="C103" s="16" t="s">
        <v>335</v>
      </c>
      <c r="D103" s="16" t="s">
        <v>336</v>
      </c>
      <c r="E103" s="24" t="s">
        <v>36</v>
      </c>
      <c r="F103" s="12">
        <v>5518.1</v>
      </c>
      <c r="G103" s="11">
        <f t="shared" si="2"/>
        <v>5518.1</v>
      </c>
      <c r="H103" s="12"/>
      <c r="I103" s="12"/>
      <c r="J103" s="12"/>
      <c r="K103" s="14" t="s">
        <v>72</v>
      </c>
    </row>
    <row r="104" spans="1:11" ht="76.5" x14ac:dyDescent="0.25">
      <c r="A104" s="6">
        <v>117</v>
      </c>
      <c r="B104" s="56" t="s">
        <v>105</v>
      </c>
      <c r="C104" s="16" t="s">
        <v>337</v>
      </c>
      <c r="D104" s="16" t="s">
        <v>338</v>
      </c>
      <c r="E104" s="24" t="s">
        <v>36</v>
      </c>
      <c r="F104" s="12">
        <v>3159.5</v>
      </c>
      <c r="G104" s="11">
        <f t="shared" si="2"/>
        <v>3159.5</v>
      </c>
      <c r="H104" s="12"/>
      <c r="I104" s="12"/>
      <c r="J104" s="12"/>
      <c r="K104" s="14" t="s">
        <v>313</v>
      </c>
    </row>
    <row r="105" spans="1:11" ht="127.5" x14ac:dyDescent="0.25">
      <c r="A105" s="6">
        <v>118</v>
      </c>
      <c r="B105" s="56" t="s">
        <v>105</v>
      </c>
      <c r="C105" s="16" t="s">
        <v>339</v>
      </c>
      <c r="D105" s="16" t="s">
        <v>116</v>
      </c>
      <c r="E105" s="24" t="s">
        <v>36</v>
      </c>
      <c r="F105" s="12">
        <v>1946.9</v>
      </c>
      <c r="G105" s="11">
        <f t="shared" si="2"/>
        <v>1946.9</v>
      </c>
      <c r="H105" s="12"/>
      <c r="I105" s="12"/>
      <c r="J105" s="12"/>
      <c r="K105" s="14" t="s">
        <v>72</v>
      </c>
    </row>
    <row r="106" spans="1:11" ht="127.5" x14ac:dyDescent="0.25">
      <c r="A106" s="6">
        <v>119</v>
      </c>
      <c r="B106" s="56" t="s">
        <v>105</v>
      </c>
      <c r="C106" s="16" t="s">
        <v>340</v>
      </c>
      <c r="D106" s="16" t="s">
        <v>110</v>
      </c>
      <c r="E106" s="24" t="s">
        <v>36</v>
      </c>
      <c r="F106" s="12">
        <v>954</v>
      </c>
      <c r="G106" s="11">
        <f t="shared" si="2"/>
        <v>954</v>
      </c>
      <c r="H106" s="12"/>
      <c r="I106" s="12"/>
      <c r="J106" s="12"/>
      <c r="K106" s="14" t="s">
        <v>313</v>
      </c>
    </row>
    <row r="107" spans="1:11" ht="76.5" x14ac:dyDescent="0.25">
      <c r="A107" s="6">
        <v>120</v>
      </c>
      <c r="B107" s="56" t="s">
        <v>105</v>
      </c>
      <c r="C107" s="16" t="s">
        <v>341</v>
      </c>
      <c r="D107" s="16" t="s">
        <v>342</v>
      </c>
      <c r="E107" s="24" t="s">
        <v>36</v>
      </c>
      <c r="F107" s="12">
        <v>1957.2</v>
      </c>
      <c r="G107" s="11">
        <f t="shared" si="2"/>
        <v>1957.2</v>
      </c>
      <c r="H107" s="12"/>
      <c r="I107" s="12"/>
      <c r="J107" s="12"/>
      <c r="K107" s="14" t="s">
        <v>316</v>
      </c>
    </row>
    <row r="108" spans="1:11" ht="76.5" x14ac:dyDescent="0.25">
      <c r="A108" s="6">
        <v>121</v>
      </c>
      <c r="B108" s="56" t="s">
        <v>105</v>
      </c>
      <c r="C108" s="16" t="s">
        <v>343</v>
      </c>
      <c r="D108" s="16" t="s">
        <v>344</v>
      </c>
      <c r="E108" s="24" t="s">
        <v>36</v>
      </c>
      <c r="F108" s="12">
        <v>1300</v>
      </c>
      <c r="G108" s="11">
        <f t="shared" si="2"/>
        <v>1300</v>
      </c>
      <c r="H108" s="12"/>
      <c r="I108" s="12"/>
      <c r="J108" s="12"/>
      <c r="K108" s="14" t="s">
        <v>345</v>
      </c>
    </row>
    <row r="109" spans="1:11" ht="76.5" x14ac:dyDescent="0.25">
      <c r="A109" s="6">
        <v>122</v>
      </c>
      <c r="B109" s="56" t="s">
        <v>105</v>
      </c>
      <c r="C109" s="16" t="s">
        <v>346</v>
      </c>
      <c r="D109" s="16" t="s">
        <v>347</v>
      </c>
      <c r="E109" s="24" t="s">
        <v>36</v>
      </c>
      <c r="F109" s="12">
        <v>5600</v>
      </c>
      <c r="G109" s="11">
        <f t="shared" si="2"/>
        <v>5600</v>
      </c>
      <c r="H109" s="12"/>
      <c r="I109" s="12"/>
      <c r="J109" s="12"/>
      <c r="K109" s="14" t="s">
        <v>345</v>
      </c>
    </row>
    <row r="110" spans="1:11" ht="102" x14ac:dyDescent="0.25">
      <c r="A110" s="6">
        <v>123</v>
      </c>
      <c r="B110" s="56" t="s">
        <v>105</v>
      </c>
      <c r="C110" s="16" t="s">
        <v>348</v>
      </c>
      <c r="D110" s="16" t="s">
        <v>111</v>
      </c>
      <c r="E110" s="24" t="s">
        <v>36</v>
      </c>
      <c r="F110" s="12">
        <v>989.6</v>
      </c>
      <c r="G110" s="11">
        <f t="shared" si="2"/>
        <v>989.6</v>
      </c>
      <c r="H110" s="12"/>
      <c r="I110" s="12"/>
      <c r="J110" s="12"/>
      <c r="K110" s="14" t="s">
        <v>72</v>
      </c>
    </row>
    <row r="111" spans="1:11" ht="76.5" x14ac:dyDescent="0.25">
      <c r="A111" s="6">
        <v>124</v>
      </c>
      <c r="B111" s="56" t="s">
        <v>105</v>
      </c>
      <c r="C111" s="16" t="s">
        <v>349</v>
      </c>
      <c r="D111" s="16" t="s">
        <v>350</v>
      </c>
      <c r="E111" s="24" t="s">
        <v>36</v>
      </c>
      <c r="F111" s="12">
        <v>4000</v>
      </c>
      <c r="G111" s="11">
        <f t="shared" si="2"/>
        <v>4000</v>
      </c>
      <c r="H111" s="12"/>
      <c r="I111" s="12"/>
      <c r="J111" s="12"/>
      <c r="K111" s="14" t="s">
        <v>345</v>
      </c>
    </row>
    <row r="112" spans="1:11" ht="76.5" x14ac:dyDescent="0.25">
      <c r="A112" s="6">
        <v>125</v>
      </c>
      <c r="B112" s="56" t="s">
        <v>105</v>
      </c>
      <c r="C112" s="16" t="s">
        <v>351</v>
      </c>
      <c r="D112" s="16" t="s">
        <v>352</v>
      </c>
      <c r="E112" s="24" t="s">
        <v>36</v>
      </c>
      <c r="F112" s="12">
        <v>1000</v>
      </c>
      <c r="G112" s="11">
        <f t="shared" si="2"/>
        <v>1000</v>
      </c>
      <c r="H112" s="12"/>
      <c r="I112" s="12"/>
      <c r="J112" s="12"/>
      <c r="K112" s="14" t="s">
        <v>345</v>
      </c>
    </row>
    <row r="113" spans="1:11" ht="140.25" x14ac:dyDescent="0.25">
      <c r="A113" s="6">
        <v>126</v>
      </c>
      <c r="B113" s="56" t="s">
        <v>105</v>
      </c>
      <c r="C113" s="16" t="s">
        <v>353</v>
      </c>
      <c r="D113" s="16" t="s">
        <v>354</v>
      </c>
      <c r="E113" s="24" t="s">
        <v>36</v>
      </c>
      <c r="F113" s="12">
        <v>5500</v>
      </c>
      <c r="G113" s="11">
        <f t="shared" si="2"/>
        <v>5500</v>
      </c>
      <c r="H113" s="12"/>
      <c r="I113" s="12"/>
      <c r="J113" s="12"/>
      <c r="K113" s="14" t="s">
        <v>345</v>
      </c>
    </row>
    <row r="114" spans="1:11" ht="76.5" x14ac:dyDescent="0.25">
      <c r="A114" s="6">
        <v>127</v>
      </c>
      <c r="B114" s="56" t="s">
        <v>105</v>
      </c>
      <c r="C114" s="16" t="s">
        <v>355</v>
      </c>
      <c r="D114" s="16" t="s">
        <v>356</v>
      </c>
      <c r="E114" s="24" t="s">
        <v>36</v>
      </c>
      <c r="F114" s="12">
        <v>2794.7</v>
      </c>
      <c r="G114" s="11">
        <f t="shared" si="2"/>
        <v>2794.7</v>
      </c>
      <c r="H114" s="12"/>
      <c r="I114" s="12"/>
      <c r="J114" s="12"/>
      <c r="K114" s="14" t="s">
        <v>316</v>
      </c>
    </row>
    <row r="115" spans="1:11" ht="114.75" x14ac:dyDescent="0.25">
      <c r="A115" s="6">
        <v>128</v>
      </c>
      <c r="B115" s="56" t="s">
        <v>105</v>
      </c>
      <c r="C115" s="16" t="s">
        <v>357</v>
      </c>
      <c r="D115" s="16" t="s">
        <v>358</v>
      </c>
      <c r="E115" s="24" t="s">
        <v>36</v>
      </c>
      <c r="F115" s="12">
        <v>9590.2999999999993</v>
      </c>
      <c r="G115" s="11">
        <f t="shared" si="2"/>
        <v>9590.2999999999993</v>
      </c>
      <c r="H115" s="12"/>
      <c r="I115" s="12"/>
      <c r="J115" s="12"/>
      <c r="K115" s="14" t="s">
        <v>345</v>
      </c>
    </row>
    <row r="116" spans="1:11" ht="102" x14ac:dyDescent="0.25">
      <c r="A116" s="6">
        <v>129</v>
      </c>
      <c r="B116" s="56" t="s">
        <v>105</v>
      </c>
      <c r="C116" s="16" t="s">
        <v>359</v>
      </c>
      <c r="D116" s="16" t="s">
        <v>360</v>
      </c>
      <c r="E116" s="24" t="s">
        <v>36</v>
      </c>
      <c r="F116" s="12">
        <v>8500</v>
      </c>
      <c r="G116" s="11">
        <f t="shared" si="2"/>
        <v>8500</v>
      </c>
      <c r="H116" s="12"/>
      <c r="I116" s="12"/>
      <c r="J116" s="12"/>
      <c r="K116" s="14" t="s">
        <v>313</v>
      </c>
    </row>
    <row r="117" spans="1:11" ht="76.5" x14ac:dyDescent="0.25">
      <c r="A117" s="6">
        <v>130</v>
      </c>
      <c r="B117" s="56" t="s">
        <v>105</v>
      </c>
      <c r="C117" s="16" t="s">
        <v>361</v>
      </c>
      <c r="D117" s="16" t="s">
        <v>362</v>
      </c>
      <c r="E117" s="24" t="s">
        <v>36</v>
      </c>
      <c r="F117" s="12">
        <v>17556</v>
      </c>
      <c r="G117" s="11">
        <f t="shared" si="2"/>
        <v>17556</v>
      </c>
      <c r="H117" s="12"/>
      <c r="I117" s="12"/>
      <c r="J117" s="12"/>
      <c r="K117" s="14" t="s">
        <v>345</v>
      </c>
    </row>
    <row r="118" spans="1:11" ht="89.25" x14ac:dyDescent="0.25">
      <c r="A118" s="6">
        <v>131</v>
      </c>
      <c r="B118" s="56" t="s">
        <v>105</v>
      </c>
      <c r="C118" s="16" t="s">
        <v>363</v>
      </c>
      <c r="D118" s="16" t="s">
        <v>364</v>
      </c>
      <c r="E118" s="24" t="s">
        <v>36</v>
      </c>
      <c r="F118" s="12">
        <v>2000</v>
      </c>
      <c r="G118" s="11">
        <f t="shared" si="2"/>
        <v>2000</v>
      </c>
      <c r="H118" s="12"/>
      <c r="I118" s="12"/>
      <c r="J118" s="12"/>
      <c r="K118" s="14" t="s">
        <v>313</v>
      </c>
    </row>
    <row r="119" spans="1:11" ht="76.5" x14ac:dyDescent="0.25">
      <c r="A119" s="6">
        <v>132</v>
      </c>
      <c r="B119" s="56" t="s">
        <v>105</v>
      </c>
      <c r="C119" s="16" t="s">
        <v>365</v>
      </c>
      <c r="D119" s="16" t="s">
        <v>366</v>
      </c>
      <c r="E119" s="24" t="s">
        <v>36</v>
      </c>
      <c r="F119" s="12">
        <v>12544</v>
      </c>
      <c r="G119" s="11">
        <f t="shared" si="2"/>
        <v>12544</v>
      </c>
      <c r="H119" s="12"/>
      <c r="I119" s="12"/>
      <c r="J119" s="12"/>
      <c r="K119" s="14" t="s">
        <v>334</v>
      </c>
    </row>
    <row r="120" spans="1:11" ht="76.5" x14ac:dyDescent="0.25">
      <c r="A120" s="6">
        <v>133</v>
      </c>
      <c r="B120" s="56" t="s">
        <v>105</v>
      </c>
      <c r="C120" s="16" t="s">
        <v>367</v>
      </c>
      <c r="D120" s="16" t="s">
        <v>112</v>
      </c>
      <c r="E120" s="24" t="s">
        <v>36</v>
      </c>
      <c r="F120" s="12">
        <v>24000</v>
      </c>
      <c r="G120" s="11">
        <f t="shared" si="2"/>
        <v>24000</v>
      </c>
      <c r="H120" s="12"/>
      <c r="I120" s="12"/>
      <c r="J120" s="12"/>
      <c r="K120" s="14" t="s">
        <v>307</v>
      </c>
    </row>
    <row r="121" spans="1:11" ht="76.5" x14ac:dyDescent="0.25">
      <c r="A121" s="6">
        <v>134</v>
      </c>
      <c r="B121" s="56" t="s">
        <v>105</v>
      </c>
      <c r="C121" s="16" t="s">
        <v>368</v>
      </c>
      <c r="D121" s="16" t="s">
        <v>369</v>
      </c>
      <c r="E121" s="24" t="s">
        <v>36</v>
      </c>
      <c r="F121" s="12">
        <v>6000</v>
      </c>
      <c r="G121" s="11">
        <f t="shared" si="2"/>
        <v>6000</v>
      </c>
      <c r="H121" s="12"/>
      <c r="I121" s="12"/>
      <c r="J121" s="12"/>
      <c r="K121" s="14" t="s">
        <v>307</v>
      </c>
    </row>
    <row r="122" spans="1:11" ht="76.5" x14ac:dyDescent="0.25">
      <c r="A122" s="6">
        <v>135</v>
      </c>
      <c r="B122" s="56" t="s">
        <v>105</v>
      </c>
      <c r="C122" s="16" t="s">
        <v>370</v>
      </c>
      <c r="D122" s="16" t="s">
        <v>371</v>
      </c>
      <c r="E122" s="24" t="s">
        <v>36</v>
      </c>
      <c r="F122" s="12">
        <v>700</v>
      </c>
      <c r="G122" s="11">
        <f t="shared" si="2"/>
        <v>700</v>
      </c>
      <c r="H122" s="12"/>
      <c r="I122" s="12"/>
      <c r="J122" s="12"/>
      <c r="K122" s="14" t="s">
        <v>307</v>
      </c>
    </row>
    <row r="123" spans="1:11" ht="114.75" x14ac:dyDescent="0.25">
      <c r="A123" s="6">
        <v>136</v>
      </c>
      <c r="B123" s="56" t="s">
        <v>105</v>
      </c>
      <c r="C123" s="16" t="s">
        <v>372</v>
      </c>
      <c r="D123" s="16" t="s">
        <v>373</v>
      </c>
      <c r="E123" s="24" t="s">
        <v>36</v>
      </c>
      <c r="F123" s="12">
        <v>5200</v>
      </c>
      <c r="G123" s="11">
        <f t="shared" si="2"/>
        <v>5200</v>
      </c>
      <c r="H123" s="12"/>
      <c r="I123" s="12"/>
      <c r="J123" s="12"/>
      <c r="K123" s="14" t="s">
        <v>345</v>
      </c>
    </row>
    <row r="124" spans="1:11" ht="76.5" x14ac:dyDescent="0.25">
      <c r="A124" s="6">
        <v>137</v>
      </c>
      <c r="B124" s="56" t="s">
        <v>105</v>
      </c>
      <c r="C124" s="16" t="s">
        <v>374</v>
      </c>
      <c r="D124" s="16" t="s">
        <v>375</v>
      </c>
      <c r="E124" s="24" t="s">
        <v>36</v>
      </c>
      <c r="F124" s="12">
        <v>2500</v>
      </c>
      <c r="G124" s="11">
        <f t="shared" si="2"/>
        <v>2500</v>
      </c>
      <c r="H124" s="12"/>
      <c r="I124" s="12"/>
      <c r="J124" s="12"/>
      <c r="K124" s="14" t="s">
        <v>313</v>
      </c>
    </row>
    <row r="125" spans="1:11" ht="76.5" x14ac:dyDescent="0.25">
      <c r="A125" s="6">
        <v>138</v>
      </c>
      <c r="B125" s="56" t="s">
        <v>105</v>
      </c>
      <c r="C125" s="16" t="s">
        <v>376</v>
      </c>
      <c r="D125" s="16" t="s">
        <v>377</v>
      </c>
      <c r="E125" s="24" t="s">
        <v>36</v>
      </c>
      <c r="F125" s="12">
        <v>10000</v>
      </c>
      <c r="G125" s="11">
        <f t="shared" si="2"/>
        <v>10000</v>
      </c>
      <c r="H125" s="12"/>
      <c r="I125" s="12"/>
      <c r="J125" s="12"/>
      <c r="K125" s="14" t="s">
        <v>307</v>
      </c>
    </row>
    <row r="126" spans="1:11" ht="114.75" x14ac:dyDescent="0.25">
      <c r="A126" s="6">
        <v>139</v>
      </c>
      <c r="B126" s="56" t="s">
        <v>105</v>
      </c>
      <c r="C126" s="16" t="s">
        <v>378</v>
      </c>
      <c r="D126" s="16" t="s">
        <v>379</v>
      </c>
      <c r="E126" s="24" t="s">
        <v>36</v>
      </c>
      <c r="F126" s="12">
        <v>1615</v>
      </c>
      <c r="G126" s="11">
        <f t="shared" si="2"/>
        <v>1615</v>
      </c>
      <c r="H126" s="12"/>
      <c r="I126" s="12"/>
      <c r="J126" s="12"/>
      <c r="K126" s="14" t="s">
        <v>310</v>
      </c>
    </row>
    <row r="127" spans="1:11" ht="102" x14ac:dyDescent="0.25">
      <c r="A127" s="6">
        <v>140</v>
      </c>
      <c r="B127" s="56" t="s">
        <v>105</v>
      </c>
      <c r="C127" s="16" t="s">
        <v>380</v>
      </c>
      <c r="D127" s="16" t="s">
        <v>381</v>
      </c>
      <c r="E127" s="24" t="s">
        <v>36</v>
      </c>
      <c r="F127" s="12">
        <v>6431.4</v>
      </c>
      <c r="G127" s="11">
        <f t="shared" si="2"/>
        <v>6431.4</v>
      </c>
      <c r="H127" s="12"/>
      <c r="I127" s="12"/>
      <c r="J127" s="12"/>
      <c r="K127" s="14" t="s">
        <v>307</v>
      </c>
    </row>
    <row r="128" spans="1:11" ht="102" x14ac:dyDescent="0.25">
      <c r="A128" s="6">
        <v>141</v>
      </c>
      <c r="B128" s="56" t="s">
        <v>105</v>
      </c>
      <c r="C128" s="16" t="s">
        <v>382</v>
      </c>
      <c r="D128" s="16" t="s">
        <v>383</v>
      </c>
      <c r="E128" s="24" t="s">
        <v>36</v>
      </c>
      <c r="F128" s="12">
        <v>19048.2</v>
      </c>
      <c r="G128" s="11">
        <f t="shared" si="2"/>
        <v>19048.2</v>
      </c>
      <c r="H128" s="12"/>
      <c r="I128" s="12"/>
      <c r="J128" s="12"/>
      <c r="K128" s="14" t="s">
        <v>384</v>
      </c>
    </row>
    <row r="129" spans="1:11" ht="102" x14ac:dyDescent="0.25">
      <c r="A129" s="6">
        <v>142</v>
      </c>
      <c r="B129" s="56" t="s">
        <v>105</v>
      </c>
      <c r="C129" s="16" t="s">
        <v>385</v>
      </c>
      <c r="D129" s="16" t="s">
        <v>386</v>
      </c>
      <c r="E129" s="24" t="s">
        <v>36</v>
      </c>
      <c r="F129" s="12">
        <v>6806.3</v>
      </c>
      <c r="G129" s="11">
        <f t="shared" si="2"/>
        <v>6806.3</v>
      </c>
      <c r="H129" s="12"/>
      <c r="I129" s="12"/>
      <c r="J129" s="12"/>
      <c r="K129" s="14" t="s">
        <v>313</v>
      </c>
    </row>
    <row r="130" spans="1:11" ht="127.5" x14ac:dyDescent="0.25">
      <c r="A130" s="6">
        <v>143</v>
      </c>
      <c r="B130" s="56" t="s">
        <v>105</v>
      </c>
      <c r="C130" s="16" t="s">
        <v>387</v>
      </c>
      <c r="D130" s="16" t="s">
        <v>388</v>
      </c>
      <c r="E130" s="24" t="s">
        <v>36</v>
      </c>
      <c r="F130" s="12">
        <v>10000</v>
      </c>
      <c r="G130" s="11">
        <f t="shared" si="2"/>
        <v>10000</v>
      </c>
      <c r="H130" s="12"/>
      <c r="I130" s="12"/>
      <c r="J130" s="12"/>
      <c r="K130" s="14" t="s">
        <v>345</v>
      </c>
    </row>
    <row r="131" spans="1:11" ht="76.5" x14ac:dyDescent="0.25">
      <c r="A131" s="6">
        <v>144</v>
      </c>
      <c r="B131" s="56" t="s">
        <v>105</v>
      </c>
      <c r="C131" s="16" t="s">
        <v>389</v>
      </c>
      <c r="D131" s="16" t="s">
        <v>390</v>
      </c>
      <c r="E131" s="24" t="s">
        <v>36</v>
      </c>
      <c r="F131" s="12">
        <v>1500</v>
      </c>
      <c r="G131" s="11">
        <f t="shared" si="2"/>
        <v>1500</v>
      </c>
      <c r="H131" s="12"/>
      <c r="I131" s="12"/>
      <c r="J131" s="12"/>
      <c r="K131" s="14" t="s">
        <v>345</v>
      </c>
    </row>
    <row r="132" spans="1:11" ht="89.25" x14ac:dyDescent="0.25">
      <c r="A132" s="6">
        <v>145</v>
      </c>
      <c r="B132" s="56" t="s">
        <v>105</v>
      </c>
      <c r="C132" s="16" t="s">
        <v>391</v>
      </c>
      <c r="D132" s="16" t="s">
        <v>392</v>
      </c>
      <c r="E132" s="24" t="s">
        <v>36</v>
      </c>
      <c r="F132" s="12">
        <v>16234.2</v>
      </c>
      <c r="G132" s="11">
        <f t="shared" si="2"/>
        <v>16234.2</v>
      </c>
      <c r="H132" s="12"/>
      <c r="I132" s="12"/>
      <c r="J132" s="12"/>
      <c r="K132" s="14" t="s">
        <v>345</v>
      </c>
    </row>
    <row r="133" spans="1:11" ht="76.5" x14ac:dyDescent="0.25">
      <c r="A133" s="6">
        <v>146</v>
      </c>
      <c r="B133" s="56" t="s">
        <v>105</v>
      </c>
      <c r="C133" s="16" t="s">
        <v>393</v>
      </c>
      <c r="D133" s="16" t="s">
        <v>394</v>
      </c>
      <c r="E133" s="24" t="s">
        <v>36</v>
      </c>
      <c r="F133" s="12">
        <v>9000</v>
      </c>
      <c r="G133" s="11">
        <v>9000</v>
      </c>
      <c r="H133" s="12"/>
      <c r="I133" s="12"/>
      <c r="J133" s="12"/>
      <c r="K133" s="14" t="s">
        <v>345</v>
      </c>
    </row>
    <row r="134" spans="1:11" ht="76.5" x14ac:dyDescent="0.25">
      <c r="A134" s="6">
        <v>147</v>
      </c>
      <c r="B134" s="56" t="s">
        <v>105</v>
      </c>
      <c r="C134" s="16" t="s">
        <v>395</v>
      </c>
      <c r="D134" s="16" t="s">
        <v>106</v>
      </c>
      <c r="E134" s="24" t="s">
        <v>36</v>
      </c>
      <c r="F134" s="12">
        <v>5000</v>
      </c>
      <c r="G134" s="11">
        <f t="shared" ref="G134:G141" si="3">F134</f>
        <v>5000</v>
      </c>
      <c r="H134" s="12"/>
      <c r="I134" s="12"/>
      <c r="J134" s="12"/>
      <c r="K134" s="14" t="s">
        <v>307</v>
      </c>
    </row>
    <row r="135" spans="1:11" ht="76.5" x14ac:dyDescent="0.25">
      <c r="A135" s="6">
        <v>148</v>
      </c>
      <c r="B135" s="56" t="s">
        <v>105</v>
      </c>
      <c r="C135" s="16" t="s">
        <v>396</v>
      </c>
      <c r="D135" s="16" t="s">
        <v>107</v>
      </c>
      <c r="E135" s="24" t="s">
        <v>36</v>
      </c>
      <c r="F135" s="12">
        <v>1000</v>
      </c>
      <c r="G135" s="11">
        <f t="shared" si="3"/>
        <v>1000</v>
      </c>
      <c r="H135" s="12"/>
      <c r="I135" s="12"/>
      <c r="J135" s="12"/>
      <c r="K135" s="14" t="s">
        <v>307</v>
      </c>
    </row>
    <row r="136" spans="1:11" ht="76.5" x14ac:dyDescent="0.25">
      <c r="A136" s="6">
        <v>149</v>
      </c>
      <c r="B136" s="56" t="s">
        <v>105</v>
      </c>
      <c r="C136" s="16" t="s">
        <v>397</v>
      </c>
      <c r="D136" s="16" t="s">
        <v>398</v>
      </c>
      <c r="E136" s="24" t="s">
        <v>36</v>
      </c>
      <c r="F136" s="12">
        <v>1058.9000000000001</v>
      </c>
      <c r="G136" s="11">
        <f t="shared" si="3"/>
        <v>1058.9000000000001</v>
      </c>
      <c r="H136" s="12"/>
      <c r="I136" s="12"/>
      <c r="J136" s="12"/>
      <c r="K136" s="14" t="s">
        <v>345</v>
      </c>
    </row>
    <row r="137" spans="1:11" ht="76.5" x14ac:dyDescent="0.25">
      <c r="A137" s="6">
        <v>150</v>
      </c>
      <c r="B137" s="56" t="s">
        <v>105</v>
      </c>
      <c r="C137" s="16" t="s">
        <v>399</v>
      </c>
      <c r="D137" s="16" t="s">
        <v>400</v>
      </c>
      <c r="E137" s="24" t="s">
        <v>36</v>
      </c>
      <c r="F137" s="12">
        <v>103.1</v>
      </c>
      <c r="G137" s="11">
        <f t="shared" si="3"/>
        <v>103.1</v>
      </c>
      <c r="H137" s="12"/>
      <c r="I137" s="12"/>
      <c r="J137" s="12"/>
      <c r="K137" s="14" t="s">
        <v>72</v>
      </c>
    </row>
    <row r="138" spans="1:11" ht="76.5" x14ac:dyDescent="0.25">
      <c r="A138" s="6">
        <v>151</v>
      </c>
      <c r="B138" s="56" t="s">
        <v>105</v>
      </c>
      <c r="C138" s="16" t="s">
        <v>401</v>
      </c>
      <c r="D138" s="16" t="s">
        <v>402</v>
      </c>
      <c r="E138" s="24" t="s">
        <v>36</v>
      </c>
      <c r="F138" s="12">
        <v>5000</v>
      </c>
      <c r="G138" s="11">
        <f t="shared" si="3"/>
        <v>5000</v>
      </c>
      <c r="H138" s="12"/>
      <c r="I138" s="12"/>
      <c r="J138" s="12"/>
      <c r="K138" s="14" t="s">
        <v>57</v>
      </c>
    </row>
    <row r="139" spans="1:11" ht="114.75" x14ac:dyDescent="0.25">
      <c r="A139" s="6">
        <v>152</v>
      </c>
      <c r="B139" s="56" t="s">
        <v>105</v>
      </c>
      <c r="C139" s="16" t="s">
        <v>403</v>
      </c>
      <c r="D139" s="16" t="s">
        <v>404</v>
      </c>
      <c r="E139" s="24" t="s">
        <v>36</v>
      </c>
      <c r="F139" s="12">
        <v>615.70000000000005</v>
      </c>
      <c r="G139" s="11">
        <f t="shared" si="3"/>
        <v>615.70000000000005</v>
      </c>
      <c r="H139" s="12"/>
      <c r="I139" s="12"/>
      <c r="J139" s="12"/>
      <c r="K139" s="14" t="s">
        <v>72</v>
      </c>
    </row>
    <row r="140" spans="1:11" ht="76.5" x14ac:dyDescent="0.25">
      <c r="A140" s="6">
        <v>153</v>
      </c>
      <c r="B140" s="56" t="s">
        <v>105</v>
      </c>
      <c r="C140" s="16" t="s">
        <v>405</v>
      </c>
      <c r="D140" s="16" t="s">
        <v>406</v>
      </c>
      <c r="E140" s="24" t="s">
        <v>36</v>
      </c>
      <c r="F140" s="12">
        <v>7000</v>
      </c>
      <c r="G140" s="11">
        <f t="shared" si="3"/>
        <v>7000</v>
      </c>
      <c r="H140" s="12"/>
      <c r="I140" s="12"/>
      <c r="J140" s="12"/>
      <c r="K140" s="14" t="s">
        <v>345</v>
      </c>
    </row>
    <row r="141" spans="1:11" ht="76.5" x14ac:dyDescent="0.25">
      <c r="A141" s="6">
        <v>154</v>
      </c>
      <c r="B141" s="56" t="s">
        <v>105</v>
      </c>
      <c r="C141" s="16" t="s">
        <v>407</v>
      </c>
      <c r="D141" s="16" t="s">
        <v>408</v>
      </c>
      <c r="E141" s="24" t="s">
        <v>36</v>
      </c>
      <c r="F141" s="12">
        <v>1000</v>
      </c>
      <c r="G141" s="11">
        <f t="shared" si="3"/>
        <v>1000</v>
      </c>
      <c r="H141" s="12"/>
      <c r="I141" s="12"/>
      <c r="J141" s="12"/>
      <c r="K141" s="14" t="s">
        <v>334</v>
      </c>
    </row>
    <row r="142" spans="1:11" ht="89.25" x14ac:dyDescent="0.25">
      <c r="A142" s="62"/>
      <c r="B142" s="56" t="s">
        <v>263</v>
      </c>
      <c r="C142" s="63" t="s">
        <v>262</v>
      </c>
      <c r="D142" s="64" t="s">
        <v>27</v>
      </c>
      <c r="E142" s="24" t="s">
        <v>36</v>
      </c>
      <c r="F142" s="25">
        <v>663</v>
      </c>
      <c r="G142" s="25">
        <v>663</v>
      </c>
      <c r="H142" s="25"/>
      <c r="I142" s="25"/>
      <c r="J142" s="24"/>
      <c r="K142" s="24" t="s">
        <v>57</v>
      </c>
    </row>
    <row r="143" spans="1:11" ht="89.25" x14ac:dyDescent="0.25">
      <c r="A143" s="62"/>
      <c r="B143" s="56" t="s">
        <v>263</v>
      </c>
      <c r="C143" s="63" t="s">
        <v>262</v>
      </c>
      <c r="D143" s="64" t="s">
        <v>27</v>
      </c>
      <c r="E143" s="24" t="s">
        <v>36</v>
      </c>
      <c r="F143" s="25">
        <f>779700/1000</f>
        <v>779.7</v>
      </c>
      <c r="G143" s="25"/>
      <c r="H143" s="25">
        <f>779700/1000</f>
        <v>779.7</v>
      </c>
      <c r="I143" s="25"/>
      <c r="J143" s="24"/>
      <c r="K143" s="24" t="s">
        <v>261</v>
      </c>
    </row>
    <row r="144" spans="1:11" ht="76.5" x14ac:dyDescent="0.25">
      <c r="A144" s="6"/>
      <c r="B144" s="56" t="s">
        <v>29</v>
      </c>
      <c r="C144" s="63" t="s">
        <v>267</v>
      </c>
      <c r="D144" s="64" t="s">
        <v>264</v>
      </c>
      <c r="E144" s="24" t="s">
        <v>36</v>
      </c>
      <c r="F144" s="25">
        <f>448744.5/1000</f>
        <v>448.74450000000002</v>
      </c>
      <c r="G144" s="25"/>
      <c r="H144" s="25"/>
      <c r="I144" s="25">
        <f>448744.5/1000</f>
        <v>448.74450000000002</v>
      </c>
      <c r="J144" s="24"/>
      <c r="K144" s="24" t="s">
        <v>200</v>
      </c>
    </row>
    <row r="145" spans="1:11" ht="76.5" x14ac:dyDescent="0.25">
      <c r="A145" s="6"/>
      <c r="B145" s="56" t="s">
        <v>29</v>
      </c>
      <c r="C145" s="63" t="s">
        <v>268</v>
      </c>
      <c r="D145" s="64" t="s">
        <v>27</v>
      </c>
      <c r="E145" s="24" t="s">
        <v>36</v>
      </c>
      <c r="F145" s="25">
        <f>1571500/1000</f>
        <v>1571.5</v>
      </c>
      <c r="G145" s="25"/>
      <c r="H145" s="25"/>
      <c r="I145" s="25">
        <f>1571500/1000</f>
        <v>1571.5</v>
      </c>
      <c r="J145" s="24"/>
      <c r="K145" s="24" t="s">
        <v>205</v>
      </c>
    </row>
    <row r="146" spans="1:11" ht="59.25" customHeight="1" x14ac:dyDescent="0.25">
      <c r="A146" s="49" t="s">
        <v>2</v>
      </c>
      <c r="B146" s="50"/>
      <c r="C146" s="50"/>
      <c r="D146" s="51"/>
      <c r="E146" s="23"/>
      <c r="F146" s="5">
        <f>SUM(F7:F145)</f>
        <v>1449032.0995199999</v>
      </c>
      <c r="G146" s="5">
        <f t="shared" ref="G146:H146" si="4">SUM(G7:G145)</f>
        <v>1400794.0550199999</v>
      </c>
      <c r="H146" s="5">
        <f t="shared" si="4"/>
        <v>46217.8</v>
      </c>
      <c r="I146" s="5">
        <f t="shared" ref="I146" si="5">SUM(I7:I145)</f>
        <v>2020.2445</v>
      </c>
      <c r="J146" s="5"/>
      <c r="K146" s="15"/>
    </row>
    <row r="147" spans="1:11" ht="76.5" x14ac:dyDescent="0.25">
      <c r="A147" s="7" t="s">
        <v>73</v>
      </c>
      <c r="B147" s="7" t="s">
        <v>294</v>
      </c>
      <c r="C147" s="27" t="s">
        <v>236</v>
      </c>
      <c r="D147" s="28" t="s">
        <v>41</v>
      </c>
      <c r="E147" s="11" t="s">
        <v>36</v>
      </c>
      <c r="F147" s="11">
        <v>650.1</v>
      </c>
      <c r="G147" s="11"/>
      <c r="H147" s="8">
        <v>650.1</v>
      </c>
      <c r="I147" s="8"/>
      <c r="J147" s="8"/>
      <c r="K147" s="13" t="s">
        <v>65</v>
      </c>
    </row>
    <row r="148" spans="1:11" ht="114.75" x14ac:dyDescent="0.25">
      <c r="A148" s="7" t="s">
        <v>74</v>
      </c>
      <c r="B148" s="7" t="s">
        <v>30</v>
      </c>
      <c r="C148" s="27" t="s">
        <v>485</v>
      </c>
      <c r="D148" s="28" t="s">
        <v>476</v>
      </c>
      <c r="E148" s="11" t="s">
        <v>36</v>
      </c>
      <c r="F148" s="11">
        <f>154200/1000</f>
        <v>154.19999999999999</v>
      </c>
      <c r="G148" s="11"/>
      <c r="H148" s="8">
        <f>154200/1000</f>
        <v>154.19999999999999</v>
      </c>
      <c r="I148" s="8"/>
      <c r="J148" s="8"/>
      <c r="K148" s="13" t="s">
        <v>63</v>
      </c>
    </row>
    <row r="149" spans="1:11" ht="114.75" x14ac:dyDescent="0.25">
      <c r="A149" s="7" t="s">
        <v>10</v>
      </c>
      <c r="B149" s="7" t="s">
        <v>30</v>
      </c>
      <c r="C149" s="27" t="s">
        <v>486</v>
      </c>
      <c r="D149" s="28" t="s">
        <v>70</v>
      </c>
      <c r="E149" s="11" t="s">
        <v>36</v>
      </c>
      <c r="F149" s="11">
        <f>3624/1000</f>
        <v>3.6240000000000001</v>
      </c>
      <c r="G149" s="11"/>
      <c r="H149" s="8">
        <f>3624/1000</f>
        <v>3.6240000000000001</v>
      </c>
      <c r="I149" s="8"/>
      <c r="J149" s="8"/>
      <c r="K149" s="13" t="s">
        <v>64</v>
      </c>
    </row>
    <row r="150" spans="1:11" ht="114.75" x14ac:dyDescent="0.25">
      <c r="A150" s="7" t="s">
        <v>9</v>
      </c>
      <c r="B150" s="7" t="s">
        <v>30</v>
      </c>
      <c r="C150" s="27" t="s">
        <v>487</v>
      </c>
      <c r="D150" s="28" t="s">
        <v>479</v>
      </c>
      <c r="E150" s="11" t="s">
        <v>36</v>
      </c>
      <c r="F150" s="11">
        <f>4575/1000</f>
        <v>4.5750000000000002</v>
      </c>
      <c r="G150" s="11"/>
      <c r="H150" s="8">
        <f>4575/1000</f>
        <v>4.5750000000000002</v>
      </c>
      <c r="I150" s="8"/>
      <c r="J150" s="8"/>
      <c r="K150" s="13" t="s">
        <v>64</v>
      </c>
    </row>
    <row r="151" spans="1:11" ht="114.75" x14ac:dyDescent="0.25">
      <c r="A151" s="7" t="s">
        <v>8</v>
      </c>
      <c r="B151" s="7" t="s">
        <v>30</v>
      </c>
      <c r="C151" s="27" t="s">
        <v>488</v>
      </c>
      <c r="D151" s="28" t="s">
        <v>481</v>
      </c>
      <c r="E151" s="11" t="s">
        <v>36</v>
      </c>
      <c r="F151" s="11">
        <f>3103/1000</f>
        <v>3.1030000000000002</v>
      </c>
      <c r="G151" s="11"/>
      <c r="H151" s="8">
        <f>3103/1000</f>
        <v>3.1030000000000002</v>
      </c>
      <c r="I151" s="8"/>
      <c r="J151" s="8"/>
      <c r="K151" s="13" t="s">
        <v>64</v>
      </c>
    </row>
    <row r="152" spans="1:11" ht="168" x14ac:dyDescent="0.25">
      <c r="A152" s="7" t="s">
        <v>7</v>
      </c>
      <c r="B152" s="7" t="s">
        <v>30</v>
      </c>
      <c r="C152" s="27" t="s">
        <v>489</v>
      </c>
      <c r="D152" s="28" t="s">
        <v>483</v>
      </c>
      <c r="E152" s="11" t="s">
        <v>36</v>
      </c>
      <c r="F152" s="11">
        <f>325125/1000</f>
        <v>325.125</v>
      </c>
      <c r="G152" s="11"/>
      <c r="H152" s="8">
        <f>325125/1000</f>
        <v>325.125</v>
      </c>
      <c r="I152" s="8"/>
      <c r="J152" s="8"/>
      <c r="K152" s="13" t="s">
        <v>64</v>
      </c>
    </row>
    <row r="153" spans="1:11" ht="114.75" x14ac:dyDescent="0.25">
      <c r="A153" s="7" t="s">
        <v>6</v>
      </c>
      <c r="B153" s="7" t="s">
        <v>30</v>
      </c>
      <c r="C153" s="27" t="s">
        <v>490</v>
      </c>
      <c r="D153" s="28" t="s">
        <v>491</v>
      </c>
      <c r="E153" s="11" t="s">
        <v>36</v>
      </c>
      <c r="F153" s="11">
        <f>85000/1000</f>
        <v>85</v>
      </c>
      <c r="G153" s="11"/>
      <c r="H153" s="8">
        <f>85000/1000</f>
        <v>85</v>
      </c>
      <c r="I153" s="8"/>
      <c r="J153" s="8"/>
      <c r="K153" s="13" t="s">
        <v>492</v>
      </c>
    </row>
    <row r="154" spans="1:11" ht="114.75" x14ac:dyDescent="0.25">
      <c r="A154" s="7" t="s">
        <v>5</v>
      </c>
      <c r="B154" s="7" t="s">
        <v>30</v>
      </c>
      <c r="C154" s="27" t="s">
        <v>493</v>
      </c>
      <c r="D154" s="28" t="s">
        <v>69</v>
      </c>
      <c r="E154" s="11" t="s">
        <v>36</v>
      </c>
      <c r="F154" s="11">
        <f>60000/1000</f>
        <v>60</v>
      </c>
      <c r="G154" s="11"/>
      <c r="H154" s="8"/>
      <c r="I154" s="8">
        <f>60000/1000</f>
        <v>60</v>
      </c>
      <c r="J154" s="8"/>
      <c r="K154" s="13" t="s">
        <v>494</v>
      </c>
    </row>
    <row r="155" spans="1:11" ht="63.75" x14ac:dyDescent="0.25">
      <c r="A155" s="7" t="s">
        <v>3</v>
      </c>
      <c r="B155" s="56" t="s">
        <v>35</v>
      </c>
      <c r="C155" s="7" t="s">
        <v>303</v>
      </c>
      <c r="D155" s="58" t="s">
        <v>34</v>
      </c>
      <c r="E155" s="11" t="s">
        <v>36</v>
      </c>
      <c r="F155" s="11">
        <v>5540.2</v>
      </c>
      <c r="G155" s="11"/>
      <c r="H155" s="8">
        <f>F155</f>
        <v>5540.2</v>
      </c>
      <c r="I155" s="8"/>
      <c r="J155" s="8"/>
      <c r="K155" s="13" t="s">
        <v>67</v>
      </c>
    </row>
    <row r="156" spans="1:11" ht="63.75" x14ac:dyDescent="0.25">
      <c r="A156" s="7"/>
      <c r="B156" s="56" t="s">
        <v>35</v>
      </c>
      <c r="C156" s="7" t="s">
        <v>303</v>
      </c>
      <c r="D156" s="58" t="s">
        <v>34</v>
      </c>
      <c r="E156" s="11" t="s">
        <v>36</v>
      </c>
      <c r="F156" s="11">
        <v>10350</v>
      </c>
      <c r="G156" s="11"/>
      <c r="H156" s="8">
        <f>F156</f>
        <v>10350</v>
      </c>
      <c r="I156" s="8"/>
      <c r="J156" s="8"/>
      <c r="K156" s="13" t="s">
        <v>200</v>
      </c>
    </row>
    <row r="157" spans="1:11" ht="76.5" customHeight="1" x14ac:dyDescent="0.25">
      <c r="A157" s="7" t="s">
        <v>76</v>
      </c>
      <c r="B157" s="56" t="s">
        <v>38</v>
      </c>
      <c r="C157" s="16" t="s">
        <v>284</v>
      </c>
      <c r="D157" s="65" t="s">
        <v>40</v>
      </c>
      <c r="E157" s="11" t="s">
        <v>36</v>
      </c>
      <c r="F157" s="66">
        <v>57358.8</v>
      </c>
      <c r="G157" s="66"/>
      <c r="H157" s="66">
        <v>57358.8</v>
      </c>
      <c r="I157" s="66"/>
      <c r="J157" s="66"/>
      <c r="K157" s="65" t="s">
        <v>63</v>
      </c>
    </row>
    <row r="158" spans="1:11" ht="89.25" x14ac:dyDescent="0.25">
      <c r="A158" s="7" t="s">
        <v>77</v>
      </c>
      <c r="B158" s="56" t="s">
        <v>38</v>
      </c>
      <c r="C158" s="67" t="s">
        <v>285</v>
      </c>
      <c r="D158" s="68" t="s">
        <v>40</v>
      </c>
      <c r="E158" s="11" t="s">
        <v>36</v>
      </c>
      <c r="F158" s="69">
        <v>279250.09999999998</v>
      </c>
      <c r="G158" s="69"/>
      <c r="H158" s="69">
        <v>279250.09999999998</v>
      </c>
      <c r="I158" s="69"/>
      <c r="J158" s="69"/>
      <c r="K158" s="68" t="s">
        <v>63</v>
      </c>
    </row>
    <row r="159" spans="1:11" ht="89.25" x14ac:dyDescent="0.25">
      <c r="A159" s="7"/>
      <c r="B159" s="56" t="s">
        <v>38</v>
      </c>
      <c r="C159" s="67" t="s">
        <v>286</v>
      </c>
      <c r="D159" s="68" t="s">
        <v>37</v>
      </c>
      <c r="E159" s="11" t="s">
        <v>36</v>
      </c>
      <c r="F159" s="69">
        <v>3176.2</v>
      </c>
      <c r="G159" s="69"/>
      <c r="H159" s="69">
        <v>3176.2</v>
      </c>
      <c r="I159" s="69"/>
      <c r="J159" s="69"/>
      <c r="K159" s="68" t="s">
        <v>63</v>
      </c>
    </row>
    <row r="160" spans="1:11" ht="102" x14ac:dyDescent="0.25">
      <c r="A160" s="7" t="s">
        <v>78</v>
      </c>
      <c r="B160" s="56" t="s">
        <v>53</v>
      </c>
      <c r="C160" s="1" t="s">
        <v>186</v>
      </c>
      <c r="D160" s="1" t="s">
        <v>62</v>
      </c>
      <c r="E160" s="11" t="s">
        <v>36</v>
      </c>
      <c r="F160" s="2">
        <v>550</v>
      </c>
      <c r="G160" s="2"/>
      <c r="H160" s="2">
        <v>550</v>
      </c>
      <c r="I160" s="2"/>
      <c r="J160" s="2"/>
      <c r="K160" s="59" t="s">
        <v>66</v>
      </c>
    </row>
    <row r="161" spans="1:11" ht="38.25" x14ac:dyDescent="0.25">
      <c r="A161" s="7" t="s">
        <v>79</v>
      </c>
      <c r="B161" s="56" t="s">
        <v>53</v>
      </c>
      <c r="C161" s="1" t="s">
        <v>187</v>
      </c>
      <c r="D161" s="1" t="s">
        <v>169</v>
      </c>
      <c r="E161" s="11" t="s">
        <v>36</v>
      </c>
      <c r="F161" s="2">
        <v>1023</v>
      </c>
      <c r="G161" s="2"/>
      <c r="H161" s="2">
        <v>1023</v>
      </c>
      <c r="I161" s="2"/>
      <c r="J161" s="2"/>
      <c r="K161" s="61" t="s">
        <v>64</v>
      </c>
    </row>
    <row r="162" spans="1:11" ht="51" x14ac:dyDescent="0.25">
      <c r="A162" s="7" t="s">
        <v>80</v>
      </c>
      <c r="B162" s="56" t="s">
        <v>53</v>
      </c>
      <c r="C162" s="1" t="s">
        <v>188</v>
      </c>
      <c r="D162" s="1" t="s">
        <v>52</v>
      </c>
      <c r="E162" s="11" t="s">
        <v>36</v>
      </c>
      <c r="F162" s="2">
        <v>850</v>
      </c>
      <c r="G162" s="2"/>
      <c r="H162" s="2">
        <v>850</v>
      </c>
      <c r="I162" s="2"/>
      <c r="J162" s="2"/>
      <c r="K162" s="59" t="s">
        <v>65</v>
      </c>
    </row>
    <row r="163" spans="1:11" ht="38.25" x14ac:dyDescent="0.25">
      <c r="A163" s="7" t="s">
        <v>81</v>
      </c>
      <c r="B163" s="56" t="s">
        <v>53</v>
      </c>
      <c r="C163" s="1" t="s">
        <v>189</v>
      </c>
      <c r="D163" s="1" t="s">
        <v>51</v>
      </c>
      <c r="E163" s="11" t="s">
        <v>36</v>
      </c>
      <c r="F163" s="2">
        <v>300</v>
      </c>
      <c r="G163" s="2"/>
      <c r="H163" s="2">
        <v>300</v>
      </c>
      <c r="I163" s="2"/>
      <c r="J163" s="2"/>
      <c r="K163" s="61" t="s">
        <v>64</v>
      </c>
    </row>
    <row r="164" spans="1:11" ht="63.75" x14ac:dyDescent="0.25">
      <c r="A164" s="7" t="s">
        <v>82</v>
      </c>
      <c r="B164" s="56" t="s">
        <v>53</v>
      </c>
      <c r="C164" s="1" t="s">
        <v>190</v>
      </c>
      <c r="D164" s="1" t="s">
        <v>175</v>
      </c>
      <c r="E164" s="11" t="s">
        <v>36</v>
      </c>
      <c r="F164" s="2">
        <v>62</v>
      </c>
      <c r="G164" s="2"/>
      <c r="H164" s="2">
        <v>62</v>
      </c>
      <c r="I164" s="2"/>
      <c r="J164" s="2"/>
      <c r="K164" s="59" t="s">
        <v>63</v>
      </c>
    </row>
    <row r="165" spans="1:11" ht="51" x14ac:dyDescent="0.25">
      <c r="A165" s="7" t="s">
        <v>83</v>
      </c>
      <c r="B165" s="56" t="s">
        <v>53</v>
      </c>
      <c r="C165" s="1" t="s">
        <v>191</v>
      </c>
      <c r="D165" s="1" t="s">
        <v>192</v>
      </c>
      <c r="E165" s="11" t="s">
        <v>36</v>
      </c>
      <c r="F165" s="2">
        <v>765</v>
      </c>
      <c r="G165" s="2"/>
      <c r="H165" s="2">
        <v>765</v>
      </c>
      <c r="I165" s="2"/>
      <c r="J165" s="2"/>
      <c r="K165" s="59" t="s">
        <v>66</v>
      </c>
    </row>
    <row r="166" spans="1:11" ht="38.25" x14ac:dyDescent="0.25">
      <c r="A166" s="7" t="s">
        <v>84</v>
      </c>
      <c r="B166" s="56" t="s">
        <v>53</v>
      </c>
      <c r="C166" s="1" t="s">
        <v>193</v>
      </c>
      <c r="D166" s="1" t="s">
        <v>45</v>
      </c>
      <c r="E166" s="11" t="s">
        <v>36</v>
      </c>
      <c r="F166" s="2">
        <v>98.8</v>
      </c>
      <c r="G166" s="2"/>
      <c r="H166" s="2">
        <v>98.8</v>
      </c>
      <c r="I166" s="2"/>
      <c r="J166" s="2"/>
      <c r="K166" s="59" t="s">
        <v>65</v>
      </c>
    </row>
    <row r="167" spans="1:11" ht="38.25" x14ac:dyDescent="0.25">
      <c r="A167" s="7" t="s">
        <v>85</v>
      </c>
      <c r="B167" s="56" t="s">
        <v>53</v>
      </c>
      <c r="C167" s="1" t="s">
        <v>194</v>
      </c>
      <c r="D167" s="1" t="s">
        <v>153</v>
      </c>
      <c r="E167" s="11" t="s">
        <v>36</v>
      </c>
      <c r="F167" s="2">
        <v>300</v>
      </c>
      <c r="G167" s="2"/>
      <c r="H167" s="2">
        <v>300</v>
      </c>
      <c r="I167" s="2"/>
      <c r="J167" s="2"/>
      <c r="K167" s="59" t="s">
        <v>66</v>
      </c>
    </row>
    <row r="168" spans="1:11" ht="38.25" x14ac:dyDescent="0.25">
      <c r="A168" s="7" t="s">
        <v>86</v>
      </c>
      <c r="B168" s="56" t="s">
        <v>53</v>
      </c>
      <c r="C168" s="1" t="s">
        <v>195</v>
      </c>
      <c r="D168" s="1" t="s">
        <v>44</v>
      </c>
      <c r="E168" s="11" t="s">
        <v>36</v>
      </c>
      <c r="F168" s="2">
        <v>3108.7</v>
      </c>
      <c r="G168" s="2"/>
      <c r="H168" s="2">
        <v>3108.7</v>
      </c>
      <c r="I168" s="2"/>
      <c r="J168" s="2"/>
      <c r="K168" s="59" t="s">
        <v>66</v>
      </c>
    </row>
    <row r="169" spans="1:11" ht="63.75" x14ac:dyDescent="0.25">
      <c r="A169" s="7" t="s">
        <v>87</v>
      </c>
      <c r="B169" s="56" t="s">
        <v>53</v>
      </c>
      <c r="C169" s="1" t="s">
        <v>196</v>
      </c>
      <c r="D169" s="1" t="s">
        <v>197</v>
      </c>
      <c r="E169" s="11" t="s">
        <v>36</v>
      </c>
      <c r="F169" s="2">
        <v>917.6</v>
      </c>
      <c r="G169" s="2"/>
      <c r="H169" s="2">
        <v>917.6</v>
      </c>
      <c r="I169" s="2"/>
      <c r="J169" s="2"/>
      <c r="K169" s="59" t="s">
        <v>66</v>
      </c>
    </row>
    <row r="170" spans="1:11" ht="51" x14ac:dyDescent="0.2">
      <c r="A170" s="7" t="s">
        <v>88</v>
      </c>
      <c r="B170" s="56" t="s">
        <v>53</v>
      </c>
      <c r="C170" s="70" t="s">
        <v>198</v>
      </c>
      <c r="D170" s="1" t="s">
        <v>43</v>
      </c>
      <c r="E170" s="11" t="s">
        <v>36</v>
      </c>
      <c r="F170" s="2">
        <v>2000</v>
      </c>
      <c r="G170" s="2"/>
      <c r="H170" s="2">
        <v>2000</v>
      </c>
      <c r="I170" s="2"/>
      <c r="J170" s="2"/>
      <c r="K170" s="59" t="s">
        <v>63</v>
      </c>
    </row>
    <row r="171" spans="1:11" ht="38.25" x14ac:dyDescent="0.25">
      <c r="A171" s="7" t="s">
        <v>89</v>
      </c>
      <c r="B171" s="56" t="s">
        <v>53</v>
      </c>
      <c r="C171" s="1" t="s">
        <v>199</v>
      </c>
      <c r="D171" s="1" t="s">
        <v>31</v>
      </c>
      <c r="E171" s="11" t="s">
        <v>36</v>
      </c>
      <c r="F171" s="2">
        <v>50</v>
      </c>
      <c r="G171" s="2"/>
      <c r="H171" s="2">
        <v>50</v>
      </c>
      <c r="I171" s="2"/>
      <c r="J171" s="2"/>
      <c r="K171" s="60" t="s">
        <v>200</v>
      </c>
    </row>
    <row r="172" spans="1:11" ht="63.75" x14ac:dyDescent="0.25">
      <c r="A172" s="7" t="s">
        <v>90</v>
      </c>
      <c r="B172" s="56" t="s">
        <v>53</v>
      </c>
      <c r="C172" s="1" t="s">
        <v>201</v>
      </c>
      <c r="D172" s="1" t="s">
        <v>42</v>
      </c>
      <c r="E172" s="11" t="s">
        <v>36</v>
      </c>
      <c r="F172" s="2">
        <v>313.8</v>
      </c>
      <c r="G172" s="2"/>
      <c r="H172" s="2">
        <v>313.8</v>
      </c>
      <c r="I172" s="2"/>
      <c r="J172" s="2"/>
      <c r="K172" s="59" t="s">
        <v>65</v>
      </c>
    </row>
    <row r="173" spans="1:11" ht="38.25" x14ac:dyDescent="0.25">
      <c r="A173" s="7" t="s">
        <v>91</v>
      </c>
      <c r="B173" s="56" t="s">
        <v>53</v>
      </c>
      <c r="C173" s="1" t="s">
        <v>202</v>
      </c>
      <c r="D173" s="1" t="s">
        <v>61</v>
      </c>
      <c r="E173" s="11" t="s">
        <v>36</v>
      </c>
      <c r="F173" s="2">
        <v>274.89999999999998</v>
      </c>
      <c r="G173" s="2"/>
      <c r="H173" s="2">
        <v>274.89999999999998</v>
      </c>
      <c r="I173" s="2"/>
      <c r="J173" s="2"/>
      <c r="K173" s="59" t="s">
        <v>66</v>
      </c>
    </row>
    <row r="174" spans="1:11" ht="51" x14ac:dyDescent="0.25">
      <c r="A174" s="7" t="s">
        <v>92</v>
      </c>
      <c r="B174" s="56" t="s">
        <v>53</v>
      </c>
      <c r="C174" s="1" t="s">
        <v>203</v>
      </c>
      <c r="D174" s="1" t="s">
        <v>204</v>
      </c>
      <c r="E174" s="11" t="s">
        <v>36</v>
      </c>
      <c r="F174" s="2">
        <v>788.08</v>
      </c>
      <c r="G174" s="2"/>
      <c r="H174" s="2">
        <v>788.08</v>
      </c>
      <c r="I174" s="2"/>
      <c r="J174" s="2"/>
      <c r="K174" s="59" t="s">
        <v>205</v>
      </c>
    </row>
    <row r="175" spans="1:11" ht="38.25" x14ac:dyDescent="0.25">
      <c r="A175" s="7" t="s">
        <v>93</v>
      </c>
      <c r="B175" s="56" t="s">
        <v>53</v>
      </c>
      <c r="C175" s="1" t="s">
        <v>206</v>
      </c>
      <c r="D175" s="1" t="s">
        <v>46</v>
      </c>
      <c r="E175" s="11" t="s">
        <v>36</v>
      </c>
      <c r="F175" s="2">
        <v>52.4</v>
      </c>
      <c r="G175" s="2"/>
      <c r="H175" s="2">
        <v>52.4</v>
      </c>
      <c r="I175" s="2"/>
      <c r="J175" s="2"/>
      <c r="K175" s="59" t="s">
        <v>205</v>
      </c>
    </row>
    <row r="176" spans="1:11" ht="102" x14ac:dyDescent="0.25">
      <c r="A176" s="7" t="s">
        <v>94</v>
      </c>
      <c r="B176" s="56" t="s">
        <v>53</v>
      </c>
      <c r="C176" s="1" t="s">
        <v>207</v>
      </c>
      <c r="D176" s="1" t="s">
        <v>156</v>
      </c>
      <c r="E176" s="11" t="s">
        <v>36</v>
      </c>
      <c r="F176" s="2">
        <v>940.7</v>
      </c>
      <c r="G176" s="2"/>
      <c r="H176" s="2">
        <v>940.7</v>
      </c>
      <c r="I176" s="2"/>
      <c r="J176" s="2"/>
      <c r="K176" s="59" t="s">
        <v>205</v>
      </c>
    </row>
    <row r="177" spans="1:11" ht="63.75" x14ac:dyDescent="0.25">
      <c r="A177" s="7" t="s">
        <v>95</v>
      </c>
      <c r="B177" s="56" t="s">
        <v>53</v>
      </c>
      <c r="C177" s="1" t="s">
        <v>208</v>
      </c>
      <c r="D177" s="1" t="s">
        <v>158</v>
      </c>
      <c r="E177" s="11" t="s">
        <v>36</v>
      </c>
      <c r="F177" s="2">
        <v>297.7</v>
      </c>
      <c r="G177" s="2"/>
      <c r="H177" s="2">
        <v>297.7</v>
      </c>
      <c r="I177" s="2"/>
      <c r="J177" s="2"/>
      <c r="K177" s="60" t="s">
        <v>200</v>
      </c>
    </row>
    <row r="178" spans="1:11" ht="38.25" x14ac:dyDescent="0.25">
      <c r="A178" s="7" t="s">
        <v>96</v>
      </c>
      <c r="B178" s="56" t="s">
        <v>53</v>
      </c>
      <c r="C178" s="1" t="s">
        <v>209</v>
      </c>
      <c r="D178" s="1" t="s">
        <v>47</v>
      </c>
      <c r="E178" s="11" t="s">
        <v>36</v>
      </c>
      <c r="F178" s="2">
        <v>156.5</v>
      </c>
      <c r="G178" s="2"/>
      <c r="H178" s="2">
        <v>156.5</v>
      </c>
      <c r="I178" s="2"/>
      <c r="J178" s="2"/>
      <c r="K178" s="60" t="s">
        <v>200</v>
      </c>
    </row>
    <row r="179" spans="1:11" ht="89.25" x14ac:dyDescent="0.25">
      <c r="A179" s="7" t="s">
        <v>99</v>
      </c>
      <c r="B179" s="56" t="s">
        <v>33</v>
      </c>
      <c r="C179" s="1" t="s">
        <v>272</v>
      </c>
      <c r="D179" s="1" t="s">
        <v>273</v>
      </c>
      <c r="E179" s="11" t="s">
        <v>36</v>
      </c>
      <c r="F179" s="2">
        <v>5175</v>
      </c>
      <c r="G179" s="2"/>
      <c r="H179" s="2">
        <v>5175</v>
      </c>
      <c r="I179" s="2"/>
      <c r="J179" s="2"/>
      <c r="K179" s="60" t="s">
        <v>67</v>
      </c>
    </row>
    <row r="180" spans="1:11" ht="89.25" x14ac:dyDescent="0.25">
      <c r="A180" s="7"/>
      <c r="B180" s="56" t="s">
        <v>33</v>
      </c>
      <c r="C180" s="1" t="s">
        <v>274</v>
      </c>
      <c r="D180" s="1" t="s">
        <v>273</v>
      </c>
      <c r="E180" s="11" t="s">
        <v>36</v>
      </c>
      <c r="F180" s="2">
        <v>11125</v>
      </c>
      <c r="G180" s="2"/>
      <c r="H180" s="2"/>
      <c r="I180" s="2">
        <v>11125</v>
      </c>
      <c r="J180" s="2"/>
      <c r="K180" s="60" t="s">
        <v>260</v>
      </c>
    </row>
    <row r="181" spans="1:11" ht="89.25" x14ac:dyDescent="0.25">
      <c r="A181" s="7"/>
      <c r="B181" s="56" t="s">
        <v>33</v>
      </c>
      <c r="C181" s="1" t="s">
        <v>274</v>
      </c>
      <c r="D181" s="1" t="s">
        <v>273</v>
      </c>
      <c r="E181" s="11" t="s">
        <v>36</v>
      </c>
      <c r="F181" s="2">
        <v>2290</v>
      </c>
      <c r="G181" s="2"/>
      <c r="H181" s="2"/>
      <c r="I181" s="2">
        <v>2290</v>
      </c>
      <c r="J181" s="2"/>
      <c r="K181" s="60" t="s">
        <v>275</v>
      </c>
    </row>
    <row r="182" spans="1:11" ht="102" x14ac:dyDescent="0.25">
      <c r="A182" s="7" t="s">
        <v>101</v>
      </c>
      <c r="B182" s="56" t="s">
        <v>68</v>
      </c>
      <c r="C182" s="27" t="s">
        <v>236</v>
      </c>
      <c r="D182" s="28" t="s">
        <v>41</v>
      </c>
      <c r="E182" s="11" t="s">
        <v>36</v>
      </c>
      <c r="F182" s="11">
        <v>650.1</v>
      </c>
      <c r="G182" s="11"/>
      <c r="H182" s="8">
        <v>650.1</v>
      </c>
      <c r="I182" s="8"/>
      <c r="J182" s="8"/>
      <c r="K182" s="14" t="s">
        <v>65</v>
      </c>
    </row>
    <row r="183" spans="1:11" ht="89.25" x14ac:dyDescent="0.25">
      <c r="A183" s="7" t="s">
        <v>102</v>
      </c>
      <c r="B183" s="56" t="s">
        <v>71</v>
      </c>
      <c r="C183" s="27" t="s">
        <v>502</v>
      </c>
      <c r="D183" s="28" t="s">
        <v>503</v>
      </c>
      <c r="E183" s="11" t="s">
        <v>36</v>
      </c>
      <c r="F183" s="11">
        <v>650</v>
      </c>
      <c r="G183" s="11"/>
      <c r="H183" s="8">
        <v>650</v>
      </c>
      <c r="I183" s="8"/>
      <c r="J183" s="8"/>
      <c r="K183" s="14" t="s">
        <v>504</v>
      </c>
    </row>
    <row r="184" spans="1:11" ht="89.25" x14ac:dyDescent="0.25">
      <c r="A184" s="7"/>
      <c r="B184" s="56" t="s">
        <v>71</v>
      </c>
      <c r="C184" s="27" t="s">
        <v>505</v>
      </c>
      <c r="D184" s="28" t="s">
        <v>476</v>
      </c>
      <c r="E184" s="11" t="s">
        <v>36</v>
      </c>
      <c r="F184" s="11">
        <v>250</v>
      </c>
      <c r="G184" s="11"/>
      <c r="H184" s="8">
        <v>250</v>
      </c>
      <c r="I184" s="8"/>
      <c r="J184" s="8"/>
      <c r="K184" s="14" t="s">
        <v>63</v>
      </c>
    </row>
    <row r="185" spans="1:11" ht="89.25" x14ac:dyDescent="0.25">
      <c r="A185" s="7"/>
      <c r="B185" s="56" t="s">
        <v>71</v>
      </c>
      <c r="C185" s="27" t="s">
        <v>506</v>
      </c>
      <c r="D185" s="28" t="s">
        <v>31</v>
      </c>
      <c r="E185" s="11" t="s">
        <v>36</v>
      </c>
      <c r="F185" s="11">
        <v>2011.43</v>
      </c>
      <c r="G185" s="11"/>
      <c r="H185" s="8">
        <v>2011.43</v>
      </c>
      <c r="I185" s="8"/>
      <c r="J185" s="8"/>
      <c r="K185" s="14" t="s">
        <v>64</v>
      </c>
    </row>
    <row r="186" spans="1:11" ht="89.25" x14ac:dyDescent="0.25">
      <c r="A186" s="7"/>
      <c r="B186" s="56" t="s">
        <v>71</v>
      </c>
      <c r="C186" s="27" t="s">
        <v>507</v>
      </c>
      <c r="D186" s="28" t="s">
        <v>273</v>
      </c>
      <c r="E186" s="11" t="s">
        <v>36</v>
      </c>
      <c r="F186" s="11">
        <v>18233</v>
      </c>
      <c r="G186" s="11"/>
      <c r="H186" s="8">
        <v>18233</v>
      </c>
      <c r="I186" s="8"/>
      <c r="J186" s="8"/>
      <c r="K186" s="14" t="s">
        <v>508</v>
      </c>
    </row>
    <row r="187" spans="1:11" ht="60" x14ac:dyDescent="0.25">
      <c r="A187" s="27" t="s">
        <v>120</v>
      </c>
      <c r="B187" s="28" t="s">
        <v>105</v>
      </c>
      <c r="C187" s="10" t="s">
        <v>409</v>
      </c>
      <c r="D187" s="11" t="s">
        <v>410</v>
      </c>
      <c r="E187" s="11" t="s">
        <v>36</v>
      </c>
      <c r="F187" s="8">
        <v>1600</v>
      </c>
      <c r="G187" s="8"/>
      <c r="H187" s="8">
        <f t="shared" ref="H187:H198" si="6">F187</f>
        <v>1600</v>
      </c>
      <c r="I187" s="14"/>
      <c r="J187" s="27"/>
      <c r="K187" s="28" t="s">
        <v>67</v>
      </c>
    </row>
    <row r="188" spans="1:11" ht="76.5" x14ac:dyDescent="0.25">
      <c r="A188" s="27" t="s">
        <v>121</v>
      </c>
      <c r="B188" s="28" t="s">
        <v>105</v>
      </c>
      <c r="C188" s="10" t="s">
        <v>411</v>
      </c>
      <c r="D188" s="11" t="s">
        <v>412</v>
      </c>
      <c r="E188" s="11" t="s">
        <v>36</v>
      </c>
      <c r="F188" s="8">
        <v>1702</v>
      </c>
      <c r="G188" s="8"/>
      <c r="H188" s="8">
        <f t="shared" si="6"/>
        <v>1702</v>
      </c>
      <c r="I188" s="14"/>
      <c r="J188" s="27"/>
      <c r="K188" s="28" t="s">
        <v>67</v>
      </c>
    </row>
    <row r="189" spans="1:11" ht="76.5" x14ac:dyDescent="0.25">
      <c r="A189" s="27" t="s">
        <v>122</v>
      </c>
      <c r="B189" s="28" t="s">
        <v>105</v>
      </c>
      <c r="C189" s="10" t="s">
        <v>413</v>
      </c>
      <c r="D189" s="11" t="s">
        <v>414</v>
      </c>
      <c r="E189" s="11" t="s">
        <v>36</v>
      </c>
      <c r="F189" s="8">
        <v>3119.7</v>
      </c>
      <c r="G189" s="8"/>
      <c r="H189" s="8">
        <f t="shared" si="6"/>
        <v>3119.7</v>
      </c>
      <c r="I189" s="14"/>
      <c r="J189" s="27"/>
      <c r="K189" s="28" t="s">
        <v>66</v>
      </c>
    </row>
    <row r="190" spans="1:11" ht="60" x14ac:dyDescent="0.25">
      <c r="A190" s="27" t="s">
        <v>123</v>
      </c>
      <c r="B190" s="28" t="s">
        <v>105</v>
      </c>
      <c r="C190" s="10" t="s">
        <v>415</v>
      </c>
      <c r="D190" s="11" t="s">
        <v>416</v>
      </c>
      <c r="E190" s="11" t="s">
        <v>36</v>
      </c>
      <c r="F190" s="8">
        <v>964.4</v>
      </c>
      <c r="G190" s="8"/>
      <c r="H190" s="8">
        <f>F190</f>
        <v>964.4</v>
      </c>
      <c r="I190" s="14"/>
      <c r="J190" s="27"/>
      <c r="K190" s="28" t="s">
        <v>64</v>
      </c>
    </row>
    <row r="191" spans="1:11" ht="63.75" x14ac:dyDescent="0.25">
      <c r="A191" s="27" t="s">
        <v>124</v>
      </c>
      <c r="B191" s="28" t="s">
        <v>105</v>
      </c>
      <c r="C191" s="10" t="s">
        <v>417</v>
      </c>
      <c r="D191" s="11" t="s">
        <v>418</v>
      </c>
      <c r="E191" s="11" t="s">
        <v>36</v>
      </c>
      <c r="F191" s="8">
        <v>1300</v>
      </c>
      <c r="G191" s="8"/>
      <c r="H191" s="8">
        <f>F191</f>
        <v>1300</v>
      </c>
      <c r="I191" s="14"/>
      <c r="J191" s="27"/>
      <c r="K191" s="28" t="s">
        <v>64</v>
      </c>
    </row>
    <row r="192" spans="1:11" ht="60" x14ac:dyDescent="0.25">
      <c r="A192" s="27" t="s">
        <v>125</v>
      </c>
      <c r="B192" s="28" t="s">
        <v>105</v>
      </c>
      <c r="C192" s="10" t="s">
        <v>419</v>
      </c>
      <c r="D192" s="11" t="s">
        <v>420</v>
      </c>
      <c r="E192" s="11" t="s">
        <v>36</v>
      </c>
      <c r="F192" s="8">
        <v>6200</v>
      </c>
      <c r="G192" s="8"/>
      <c r="H192" s="8">
        <f t="shared" si="6"/>
        <v>6200</v>
      </c>
      <c r="I192" s="14"/>
      <c r="J192" s="27"/>
      <c r="K192" s="28" t="s">
        <v>64</v>
      </c>
    </row>
    <row r="193" spans="1:11" ht="102" x14ac:dyDescent="0.25">
      <c r="A193" s="27" t="s">
        <v>126</v>
      </c>
      <c r="B193" s="28" t="s">
        <v>105</v>
      </c>
      <c r="C193" s="10" t="s">
        <v>421</v>
      </c>
      <c r="D193" s="11" t="s">
        <v>117</v>
      </c>
      <c r="E193" s="11" t="s">
        <v>36</v>
      </c>
      <c r="F193" s="8">
        <v>4474.8</v>
      </c>
      <c r="G193" s="8"/>
      <c r="H193" s="8">
        <f t="shared" si="6"/>
        <v>4474.8</v>
      </c>
      <c r="I193" s="14"/>
      <c r="J193" s="27"/>
      <c r="K193" s="28" t="s">
        <v>66</v>
      </c>
    </row>
    <row r="194" spans="1:11" ht="76.5" x14ac:dyDescent="0.25">
      <c r="A194" s="27" t="s">
        <v>127</v>
      </c>
      <c r="B194" s="28" t="s">
        <v>105</v>
      </c>
      <c r="C194" s="10" t="s">
        <v>422</v>
      </c>
      <c r="D194" s="11" t="s">
        <v>423</v>
      </c>
      <c r="E194" s="11" t="s">
        <v>36</v>
      </c>
      <c r="F194" s="8">
        <v>1205.3</v>
      </c>
      <c r="G194" s="8"/>
      <c r="H194" s="8">
        <f t="shared" si="6"/>
        <v>1205.3</v>
      </c>
      <c r="I194" s="14"/>
      <c r="J194" s="27"/>
      <c r="K194" s="28" t="s">
        <v>64</v>
      </c>
    </row>
    <row r="195" spans="1:11" ht="63.75" x14ac:dyDescent="0.25">
      <c r="A195" s="27" t="s">
        <v>128</v>
      </c>
      <c r="B195" s="28" t="s">
        <v>105</v>
      </c>
      <c r="C195" s="10" t="s">
        <v>424</v>
      </c>
      <c r="D195" s="11" t="s">
        <v>119</v>
      </c>
      <c r="E195" s="11" t="s">
        <v>36</v>
      </c>
      <c r="F195" s="8">
        <v>42000</v>
      </c>
      <c r="G195" s="8"/>
      <c r="H195" s="8">
        <f t="shared" si="6"/>
        <v>42000</v>
      </c>
      <c r="I195" s="14"/>
      <c r="J195" s="27"/>
      <c r="K195" s="28" t="s">
        <v>65</v>
      </c>
    </row>
    <row r="196" spans="1:11" ht="76.5" x14ac:dyDescent="0.25">
      <c r="A196" s="27" t="s">
        <v>129</v>
      </c>
      <c r="B196" s="28" t="s">
        <v>105</v>
      </c>
      <c r="C196" s="10" t="s">
        <v>425</v>
      </c>
      <c r="D196" s="11" t="s">
        <v>426</v>
      </c>
      <c r="E196" s="11" t="s">
        <v>36</v>
      </c>
      <c r="F196" s="8">
        <v>10500</v>
      </c>
      <c r="G196" s="8"/>
      <c r="H196" s="8">
        <f t="shared" si="6"/>
        <v>10500</v>
      </c>
      <c r="I196" s="14"/>
      <c r="J196" s="27"/>
      <c r="K196" s="28" t="s">
        <v>65</v>
      </c>
    </row>
    <row r="197" spans="1:11" ht="102" x14ac:dyDescent="0.25">
      <c r="A197" s="27" t="s">
        <v>130</v>
      </c>
      <c r="B197" s="28" t="s">
        <v>105</v>
      </c>
      <c r="C197" s="10" t="s">
        <v>427</v>
      </c>
      <c r="D197" s="11" t="s">
        <v>381</v>
      </c>
      <c r="E197" s="11" t="s">
        <v>36</v>
      </c>
      <c r="F197" s="8">
        <v>3000</v>
      </c>
      <c r="G197" s="8"/>
      <c r="H197" s="8">
        <f t="shared" si="6"/>
        <v>3000</v>
      </c>
      <c r="I197" s="14"/>
      <c r="J197" s="27"/>
      <c r="K197" s="28" t="s">
        <v>65</v>
      </c>
    </row>
    <row r="198" spans="1:11" ht="114.75" x14ac:dyDescent="0.25">
      <c r="A198" s="27" t="s">
        <v>131</v>
      </c>
      <c r="B198" s="28" t="s">
        <v>105</v>
      </c>
      <c r="C198" s="10" t="s">
        <v>428</v>
      </c>
      <c r="D198" s="11" t="s">
        <v>429</v>
      </c>
      <c r="E198" s="11" t="s">
        <v>36</v>
      </c>
      <c r="F198" s="8">
        <v>9000</v>
      </c>
      <c r="G198" s="8"/>
      <c r="H198" s="8">
        <f t="shared" si="6"/>
        <v>9000</v>
      </c>
      <c r="I198" s="14"/>
      <c r="J198" s="27"/>
      <c r="K198" s="28" t="s">
        <v>64</v>
      </c>
    </row>
    <row r="199" spans="1:11" ht="63.75" x14ac:dyDescent="0.25">
      <c r="A199" s="27" t="s">
        <v>132</v>
      </c>
      <c r="B199" s="28" t="s">
        <v>105</v>
      </c>
      <c r="C199" s="10" t="s">
        <v>430</v>
      </c>
      <c r="D199" s="11" t="s">
        <v>394</v>
      </c>
      <c r="E199" s="11" t="s">
        <v>36</v>
      </c>
      <c r="F199" s="8">
        <v>6000</v>
      </c>
      <c r="G199" s="8"/>
      <c r="H199" s="8">
        <v>6000</v>
      </c>
      <c r="I199" s="14"/>
      <c r="J199" s="27"/>
      <c r="K199" s="28" t="s">
        <v>65</v>
      </c>
    </row>
    <row r="200" spans="1:11" ht="63.75" x14ac:dyDescent="0.25">
      <c r="A200" s="27" t="s">
        <v>133</v>
      </c>
      <c r="B200" s="28" t="s">
        <v>105</v>
      </c>
      <c r="C200" s="10" t="s">
        <v>431</v>
      </c>
      <c r="D200" s="11" t="s">
        <v>432</v>
      </c>
      <c r="E200" s="11" t="s">
        <v>36</v>
      </c>
      <c r="F200" s="8">
        <v>60312.3</v>
      </c>
      <c r="G200" s="8"/>
      <c r="H200" s="8">
        <v>60312.3</v>
      </c>
      <c r="I200" s="14"/>
      <c r="J200" s="27"/>
      <c r="K200" s="28" t="s">
        <v>65</v>
      </c>
    </row>
    <row r="201" spans="1:11" ht="63.75" x14ac:dyDescent="0.25">
      <c r="A201" s="27" t="s">
        <v>134</v>
      </c>
      <c r="B201" s="28" t="s">
        <v>105</v>
      </c>
      <c r="C201" s="10" t="s">
        <v>433</v>
      </c>
      <c r="D201" s="11" t="s">
        <v>118</v>
      </c>
      <c r="E201" s="11" t="s">
        <v>36</v>
      </c>
      <c r="F201" s="8">
        <v>2500</v>
      </c>
      <c r="G201" s="8"/>
      <c r="H201" s="8">
        <v>2500</v>
      </c>
      <c r="I201" s="14"/>
      <c r="J201" s="27"/>
      <c r="K201" s="28" t="s">
        <v>66</v>
      </c>
    </row>
    <row r="202" spans="1:11" ht="63.75" x14ac:dyDescent="0.25">
      <c r="A202" s="27" t="s">
        <v>135</v>
      </c>
      <c r="B202" s="28" t="s">
        <v>105</v>
      </c>
      <c r="C202" s="10" t="s">
        <v>434</v>
      </c>
      <c r="D202" s="11" t="s">
        <v>435</v>
      </c>
      <c r="E202" s="11" t="s">
        <v>36</v>
      </c>
      <c r="F202" s="8">
        <v>5000</v>
      </c>
      <c r="G202" s="8"/>
      <c r="H202" s="8">
        <v>5000</v>
      </c>
      <c r="I202" s="14"/>
      <c r="J202" s="27"/>
      <c r="K202" s="28" t="s">
        <v>63</v>
      </c>
    </row>
    <row r="203" spans="1:11" ht="72" x14ac:dyDescent="0.25">
      <c r="A203" s="27"/>
      <c r="B203" s="28" t="s">
        <v>26</v>
      </c>
      <c r="C203" s="10" t="s">
        <v>258</v>
      </c>
      <c r="D203" s="11" t="s">
        <v>259</v>
      </c>
      <c r="E203" s="11" t="s">
        <v>36</v>
      </c>
      <c r="F203" s="8">
        <v>16500</v>
      </c>
      <c r="G203" s="8"/>
      <c r="H203" s="8"/>
      <c r="I203" s="14">
        <v>16500</v>
      </c>
      <c r="J203" s="27"/>
      <c r="K203" s="28" t="s">
        <v>260</v>
      </c>
    </row>
    <row r="204" spans="1:11" ht="72" x14ac:dyDescent="0.25">
      <c r="A204" s="27"/>
      <c r="B204" s="28" t="s">
        <v>263</v>
      </c>
      <c r="C204" s="10" t="s">
        <v>262</v>
      </c>
      <c r="D204" s="11" t="s">
        <v>27</v>
      </c>
      <c r="E204" s="11" t="s">
        <v>36</v>
      </c>
      <c r="F204" s="8">
        <f>779700/1000</f>
        <v>779.7</v>
      </c>
      <c r="G204" s="8"/>
      <c r="H204" s="8"/>
      <c r="I204" s="14">
        <f>779700/1000</f>
        <v>779.7</v>
      </c>
      <c r="J204" s="27"/>
      <c r="K204" s="28" t="s">
        <v>205</v>
      </c>
    </row>
    <row r="205" spans="1:11" ht="59.25" customHeight="1" x14ac:dyDescent="0.25">
      <c r="A205" s="52" t="s">
        <v>1</v>
      </c>
      <c r="B205" s="53"/>
      <c r="C205" s="53"/>
      <c r="D205" s="54"/>
      <c r="E205" s="55"/>
      <c r="F205" s="22">
        <f>SUM(F147:F204)</f>
        <v>586352.93700000003</v>
      </c>
      <c r="G205" s="22"/>
      <c r="H205" s="22">
        <f t="shared" ref="H205:I205" si="7">SUM(H147:H204)</f>
        <v>555598.23700000008</v>
      </c>
      <c r="I205" s="22">
        <f t="shared" si="7"/>
        <v>30754.7</v>
      </c>
      <c r="J205" s="27"/>
      <c r="K205" s="28"/>
    </row>
    <row r="206" spans="1:11" ht="76.5" x14ac:dyDescent="0.25">
      <c r="A206" s="7" t="s">
        <v>73</v>
      </c>
      <c r="B206" s="56" t="s">
        <v>294</v>
      </c>
      <c r="C206" s="7" t="s">
        <v>237</v>
      </c>
      <c r="D206" s="58" t="s">
        <v>41</v>
      </c>
      <c r="E206" s="10" t="s">
        <v>28</v>
      </c>
      <c r="F206" s="11">
        <v>650.1</v>
      </c>
      <c r="G206" s="11"/>
      <c r="H206" s="8"/>
      <c r="I206" s="8">
        <v>650.1</v>
      </c>
      <c r="J206" s="8"/>
      <c r="K206" s="13" t="s">
        <v>211</v>
      </c>
    </row>
    <row r="207" spans="1:11" ht="114.75" x14ac:dyDescent="0.25">
      <c r="A207" s="7" t="s">
        <v>74</v>
      </c>
      <c r="B207" s="56" t="s">
        <v>30</v>
      </c>
      <c r="C207" s="7" t="s">
        <v>495</v>
      </c>
      <c r="D207" s="58" t="s">
        <v>476</v>
      </c>
      <c r="E207" s="10" t="s">
        <v>138</v>
      </c>
      <c r="F207" s="11">
        <f>154200/1000</f>
        <v>154.19999999999999</v>
      </c>
      <c r="G207" s="11"/>
      <c r="H207" s="8"/>
      <c r="I207" s="8">
        <f>154200/1000</f>
        <v>154.19999999999999</v>
      </c>
      <c r="J207" s="8"/>
      <c r="K207" s="13" t="s">
        <v>217</v>
      </c>
    </row>
    <row r="208" spans="1:11" ht="114.75" x14ac:dyDescent="0.25">
      <c r="A208" s="7" t="s">
        <v>10</v>
      </c>
      <c r="B208" s="56" t="s">
        <v>30</v>
      </c>
      <c r="C208" s="7" t="s">
        <v>496</v>
      </c>
      <c r="D208" s="58" t="s">
        <v>70</v>
      </c>
      <c r="E208" s="10" t="s">
        <v>138</v>
      </c>
      <c r="F208" s="11">
        <f>3624/1000</f>
        <v>3.6240000000000001</v>
      </c>
      <c r="G208" s="11"/>
      <c r="H208" s="8"/>
      <c r="I208" s="8">
        <f>3624/1000</f>
        <v>3.6240000000000001</v>
      </c>
      <c r="J208" s="8"/>
      <c r="K208" s="13" t="s">
        <v>213</v>
      </c>
    </row>
    <row r="209" spans="1:11" ht="114.75" x14ac:dyDescent="0.25">
      <c r="A209" s="7" t="s">
        <v>9</v>
      </c>
      <c r="B209" s="56" t="s">
        <v>30</v>
      </c>
      <c r="C209" s="7" t="s">
        <v>497</v>
      </c>
      <c r="D209" s="58" t="s">
        <v>479</v>
      </c>
      <c r="E209" s="10" t="s">
        <v>138</v>
      </c>
      <c r="F209" s="11">
        <f>4575/1000</f>
        <v>4.5750000000000002</v>
      </c>
      <c r="G209" s="11"/>
      <c r="H209" s="8"/>
      <c r="I209" s="8">
        <f>4575/1000</f>
        <v>4.5750000000000002</v>
      </c>
      <c r="J209" s="8"/>
      <c r="K209" s="13" t="s">
        <v>213</v>
      </c>
    </row>
    <row r="210" spans="1:11" ht="216.75" x14ac:dyDescent="0.25">
      <c r="A210" s="7" t="s">
        <v>8</v>
      </c>
      <c r="B210" s="56" t="s">
        <v>30</v>
      </c>
      <c r="C210" s="7" t="s">
        <v>498</v>
      </c>
      <c r="D210" s="58" t="s">
        <v>483</v>
      </c>
      <c r="E210" s="10" t="s">
        <v>138</v>
      </c>
      <c r="F210" s="11">
        <f>325125/1000</f>
        <v>325.125</v>
      </c>
      <c r="G210" s="11"/>
      <c r="H210" s="8"/>
      <c r="I210" s="8">
        <f>325125/1000</f>
        <v>325.125</v>
      </c>
      <c r="J210" s="8"/>
      <c r="K210" s="13" t="s">
        <v>213</v>
      </c>
    </row>
    <row r="211" spans="1:11" ht="114.75" x14ac:dyDescent="0.25">
      <c r="A211" s="7" t="s">
        <v>7</v>
      </c>
      <c r="B211" s="56" t="s">
        <v>30</v>
      </c>
      <c r="C211" s="7" t="s">
        <v>499</v>
      </c>
      <c r="D211" s="58" t="s">
        <v>491</v>
      </c>
      <c r="E211" s="10" t="s">
        <v>138</v>
      </c>
      <c r="F211" s="11">
        <f>85000/1000</f>
        <v>85</v>
      </c>
      <c r="G211" s="11"/>
      <c r="H211" s="8"/>
      <c r="I211" s="8">
        <f>85000/1000</f>
        <v>85</v>
      </c>
      <c r="J211" s="8"/>
      <c r="K211" s="13" t="s">
        <v>500</v>
      </c>
    </row>
    <row r="212" spans="1:11" ht="63.75" x14ac:dyDescent="0.25">
      <c r="A212" s="7" t="s">
        <v>3</v>
      </c>
      <c r="B212" s="56" t="s">
        <v>35</v>
      </c>
      <c r="C212" s="7" t="s">
        <v>304</v>
      </c>
      <c r="D212" s="58" t="s">
        <v>34</v>
      </c>
      <c r="E212" s="10" t="s">
        <v>28</v>
      </c>
      <c r="F212" s="11">
        <v>8250.2000000000007</v>
      </c>
      <c r="G212" s="11"/>
      <c r="H212" s="8"/>
      <c r="I212" s="8">
        <f>F212</f>
        <v>8250.2000000000007</v>
      </c>
      <c r="J212" s="8"/>
      <c r="K212" s="13" t="s">
        <v>277</v>
      </c>
    </row>
    <row r="213" spans="1:11" ht="89.25" x14ac:dyDescent="0.25">
      <c r="A213" s="7" t="s">
        <v>75</v>
      </c>
      <c r="B213" s="56" t="s">
        <v>38</v>
      </c>
      <c r="C213" s="7" t="s">
        <v>287</v>
      </c>
      <c r="D213" s="7" t="s">
        <v>40</v>
      </c>
      <c r="E213" s="10" t="s">
        <v>28</v>
      </c>
      <c r="F213" s="8">
        <v>57358.8</v>
      </c>
      <c r="G213" s="11"/>
      <c r="H213" s="8"/>
      <c r="I213" s="8">
        <v>57358.8</v>
      </c>
      <c r="J213" s="8"/>
      <c r="K213" s="7" t="s">
        <v>217</v>
      </c>
    </row>
    <row r="214" spans="1:11" ht="89.25" x14ac:dyDescent="0.25">
      <c r="A214" s="7" t="s">
        <v>76</v>
      </c>
      <c r="B214" s="56" t="s">
        <v>38</v>
      </c>
      <c r="C214" s="14" t="s">
        <v>288</v>
      </c>
      <c r="D214" s="7" t="s">
        <v>37</v>
      </c>
      <c r="E214" s="10" t="s">
        <v>28</v>
      </c>
      <c r="F214" s="8">
        <v>3176.2</v>
      </c>
      <c r="G214" s="11"/>
      <c r="H214" s="8"/>
      <c r="I214" s="8">
        <v>3176.2</v>
      </c>
      <c r="J214" s="8"/>
      <c r="K214" s="7" t="s">
        <v>217</v>
      </c>
    </row>
    <row r="215" spans="1:11" ht="102" x14ac:dyDescent="0.25">
      <c r="A215" s="7" t="s">
        <v>77</v>
      </c>
      <c r="B215" s="56" t="s">
        <v>53</v>
      </c>
      <c r="C215" s="1" t="s">
        <v>210</v>
      </c>
      <c r="D215" s="1" t="s">
        <v>62</v>
      </c>
      <c r="E215" s="1" t="s">
        <v>138</v>
      </c>
      <c r="F215" s="2">
        <v>550</v>
      </c>
      <c r="G215" s="2"/>
      <c r="H215" s="2"/>
      <c r="I215" s="2">
        <v>550</v>
      </c>
      <c r="J215" s="2"/>
      <c r="K215" s="59" t="s">
        <v>211</v>
      </c>
    </row>
    <row r="216" spans="1:11" ht="38.25" x14ac:dyDescent="0.25">
      <c r="A216" s="7" t="s">
        <v>78</v>
      </c>
      <c r="B216" s="56" t="s">
        <v>53</v>
      </c>
      <c r="C216" s="1" t="s">
        <v>212</v>
      </c>
      <c r="D216" s="1" t="s">
        <v>169</v>
      </c>
      <c r="E216" s="1" t="s">
        <v>138</v>
      </c>
      <c r="F216" s="2">
        <v>885</v>
      </c>
      <c r="G216" s="2"/>
      <c r="H216" s="2"/>
      <c r="I216" s="2">
        <v>885</v>
      </c>
      <c r="J216" s="2"/>
      <c r="K216" s="61" t="s">
        <v>213</v>
      </c>
    </row>
    <row r="217" spans="1:11" ht="51" x14ac:dyDescent="0.25">
      <c r="A217" s="7" t="s">
        <v>79</v>
      </c>
      <c r="B217" s="56" t="s">
        <v>53</v>
      </c>
      <c r="C217" s="1" t="s">
        <v>214</v>
      </c>
      <c r="D217" s="1" t="s">
        <v>52</v>
      </c>
      <c r="E217" s="1" t="s">
        <v>138</v>
      </c>
      <c r="F217" s="2">
        <v>920</v>
      </c>
      <c r="G217" s="2"/>
      <c r="H217" s="2"/>
      <c r="I217" s="2">
        <v>920</v>
      </c>
      <c r="J217" s="2"/>
      <c r="K217" s="59" t="s">
        <v>211</v>
      </c>
    </row>
    <row r="218" spans="1:11" ht="38.25" x14ac:dyDescent="0.25">
      <c r="A218" s="7" t="s">
        <v>80</v>
      </c>
      <c r="B218" s="56" t="s">
        <v>53</v>
      </c>
      <c r="C218" s="1" t="s">
        <v>215</v>
      </c>
      <c r="D218" s="1" t="s">
        <v>51</v>
      </c>
      <c r="E218" s="1" t="s">
        <v>138</v>
      </c>
      <c r="F218" s="2">
        <v>300</v>
      </c>
      <c r="G218" s="2"/>
      <c r="H218" s="2"/>
      <c r="I218" s="2">
        <v>300</v>
      </c>
      <c r="J218" s="2"/>
      <c r="K218" s="61" t="s">
        <v>213</v>
      </c>
    </row>
    <row r="219" spans="1:11" ht="63.75" x14ac:dyDescent="0.25">
      <c r="A219" s="7" t="s">
        <v>81</v>
      </c>
      <c r="B219" s="56" t="s">
        <v>53</v>
      </c>
      <c r="C219" s="1" t="s">
        <v>216</v>
      </c>
      <c r="D219" s="1" t="s">
        <v>175</v>
      </c>
      <c r="E219" s="1" t="s">
        <v>138</v>
      </c>
      <c r="F219" s="2">
        <v>65</v>
      </c>
      <c r="G219" s="2"/>
      <c r="H219" s="2"/>
      <c r="I219" s="2">
        <v>65</v>
      </c>
      <c r="J219" s="2"/>
      <c r="K219" s="59" t="s">
        <v>217</v>
      </c>
    </row>
    <row r="220" spans="1:11" ht="51" x14ac:dyDescent="0.25">
      <c r="A220" s="7" t="s">
        <v>82</v>
      </c>
      <c r="B220" s="56" t="s">
        <v>53</v>
      </c>
      <c r="C220" s="1" t="s">
        <v>218</v>
      </c>
      <c r="D220" s="1" t="s">
        <v>192</v>
      </c>
      <c r="E220" s="1" t="s">
        <v>138</v>
      </c>
      <c r="F220" s="2">
        <v>830</v>
      </c>
      <c r="G220" s="2"/>
      <c r="H220" s="2"/>
      <c r="I220" s="2">
        <v>830</v>
      </c>
      <c r="J220" s="2"/>
      <c r="K220" s="59" t="s">
        <v>219</v>
      </c>
    </row>
    <row r="221" spans="1:11" ht="38.25" x14ac:dyDescent="0.25">
      <c r="A221" s="7" t="s">
        <v>83</v>
      </c>
      <c r="B221" s="56" t="s">
        <v>53</v>
      </c>
      <c r="C221" s="1" t="s">
        <v>220</v>
      </c>
      <c r="D221" s="1" t="s">
        <v>45</v>
      </c>
      <c r="E221" s="1" t="s">
        <v>138</v>
      </c>
      <c r="F221" s="2">
        <v>145.9</v>
      </c>
      <c r="G221" s="2"/>
      <c r="H221" s="2"/>
      <c r="I221" s="2">
        <v>145.9</v>
      </c>
      <c r="J221" s="2"/>
      <c r="K221" s="60" t="s">
        <v>221</v>
      </c>
    </row>
    <row r="222" spans="1:11" ht="38.25" x14ac:dyDescent="0.25">
      <c r="A222" s="7" t="s">
        <v>84</v>
      </c>
      <c r="B222" s="56" t="s">
        <v>53</v>
      </c>
      <c r="C222" s="1" t="s">
        <v>222</v>
      </c>
      <c r="D222" s="1" t="s">
        <v>153</v>
      </c>
      <c r="E222" s="1" t="s">
        <v>138</v>
      </c>
      <c r="F222" s="2">
        <v>300</v>
      </c>
      <c r="G222" s="2"/>
      <c r="H222" s="2"/>
      <c r="I222" s="2">
        <v>300</v>
      </c>
      <c r="J222" s="2"/>
      <c r="K222" s="59" t="s">
        <v>223</v>
      </c>
    </row>
    <row r="223" spans="1:11" ht="38.25" x14ac:dyDescent="0.25">
      <c r="A223" s="7" t="s">
        <v>85</v>
      </c>
      <c r="B223" s="56" t="s">
        <v>53</v>
      </c>
      <c r="C223" s="1" t="s">
        <v>224</v>
      </c>
      <c r="D223" s="71" t="s">
        <v>44</v>
      </c>
      <c r="E223" s="1" t="s">
        <v>138</v>
      </c>
      <c r="F223" s="2">
        <v>3108.7</v>
      </c>
      <c r="G223" s="2"/>
      <c r="H223" s="2"/>
      <c r="I223" s="2">
        <v>3108.7</v>
      </c>
      <c r="J223" s="2"/>
      <c r="K223" s="59" t="s">
        <v>219</v>
      </c>
    </row>
    <row r="224" spans="1:11" ht="63.75" x14ac:dyDescent="0.25">
      <c r="A224" s="7" t="s">
        <v>86</v>
      </c>
      <c r="B224" s="56" t="s">
        <v>53</v>
      </c>
      <c r="C224" s="1" t="s">
        <v>225</v>
      </c>
      <c r="D224" s="1" t="s">
        <v>197</v>
      </c>
      <c r="E224" s="1" t="s">
        <v>138</v>
      </c>
      <c r="F224" s="2">
        <v>917.6</v>
      </c>
      <c r="G224" s="2"/>
      <c r="H224" s="2"/>
      <c r="I224" s="2">
        <v>917.6</v>
      </c>
      <c r="J224" s="2"/>
      <c r="K224" s="59" t="s">
        <v>219</v>
      </c>
    </row>
    <row r="225" spans="1:11" ht="102" x14ac:dyDescent="0.25">
      <c r="A225" s="7" t="s">
        <v>87</v>
      </c>
      <c r="B225" s="56" t="s">
        <v>53</v>
      </c>
      <c r="C225" s="1" t="s">
        <v>226</v>
      </c>
      <c r="D225" s="1" t="s">
        <v>60</v>
      </c>
      <c r="E225" s="1" t="s">
        <v>138</v>
      </c>
      <c r="F225" s="2">
        <v>748.2</v>
      </c>
      <c r="G225" s="2"/>
      <c r="H225" s="2"/>
      <c r="I225" s="2">
        <v>748.2</v>
      </c>
      <c r="J225" s="2"/>
      <c r="K225" s="59" t="s">
        <v>219</v>
      </c>
    </row>
    <row r="226" spans="1:11" ht="38.25" x14ac:dyDescent="0.25">
      <c r="A226" s="7" t="s">
        <v>88</v>
      </c>
      <c r="B226" s="56" t="s">
        <v>53</v>
      </c>
      <c r="C226" s="1" t="s">
        <v>227</v>
      </c>
      <c r="D226" s="1" t="s">
        <v>31</v>
      </c>
      <c r="E226" s="1" t="s">
        <v>138</v>
      </c>
      <c r="F226" s="2">
        <v>50</v>
      </c>
      <c r="G226" s="2"/>
      <c r="H226" s="2"/>
      <c r="I226" s="2">
        <v>50</v>
      </c>
      <c r="J226" s="2"/>
      <c r="K226" s="59" t="s">
        <v>217</v>
      </c>
    </row>
    <row r="227" spans="1:11" ht="63.75" x14ac:dyDescent="0.25">
      <c r="A227" s="7" t="s">
        <v>89</v>
      </c>
      <c r="B227" s="56" t="s">
        <v>53</v>
      </c>
      <c r="C227" s="1" t="s">
        <v>228</v>
      </c>
      <c r="D227" s="1" t="s">
        <v>42</v>
      </c>
      <c r="E227" s="1" t="s">
        <v>138</v>
      </c>
      <c r="F227" s="2">
        <v>313.8</v>
      </c>
      <c r="G227" s="2"/>
      <c r="H227" s="2"/>
      <c r="I227" s="2">
        <v>313.8</v>
      </c>
      <c r="J227" s="2"/>
      <c r="K227" s="59" t="s">
        <v>211</v>
      </c>
    </row>
    <row r="228" spans="1:11" ht="38.25" x14ac:dyDescent="0.25">
      <c r="A228" s="7" t="s">
        <v>90</v>
      </c>
      <c r="B228" s="56" t="s">
        <v>53</v>
      </c>
      <c r="C228" s="1" t="s">
        <v>229</v>
      </c>
      <c r="D228" s="1" t="s">
        <v>61</v>
      </c>
      <c r="E228" s="1" t="s">
        <v>138</v>
      </c>
      <c r="F228" s="2">
        <v>275</v>
      </c>
      <c r="G228" s="2"/>
      <c r="H228" s="2"/>
      <c r="I228" s="2">
        <v>275</v>
      </c>
      <c r="J228" s="2"/>
      <c r="K228" s="59" t="s">
        <v>219</v>
      </c>
    </row>
    <row r="229" spans="1:11" ht="38.25" x14ac:dyDescent="0.25">
      <c r="A229" s="7" t="s">
        <v>91</v>
      </c>
      <c r="B229" s="56" t="s">
        <v>53</v>
      </c>
      <c r="C229" s="1" t="s">
        <v>230</v>
      </c>
      <c r="D229" s="72" t="s">
        <v>46</v>
      </c>
      <c r="E229" s="1" t="s">
        <v>138</v>
      </c>
      <c r="F229" s="73">
        <v>52.4</v>
      </c>
      <c r="G229" s="2"/>
      <c r="H229" s="2"/>
      <c r="I229" s="2">
        <v>52.4</v>
      </c>
      <c r="J229" s="2"/>
      <c r="K229" s="59" t="s">
        <v>223</v>
      </c>
    </row>
    <row r="230" spans="1:11" ht="51" x14ac:dyDescent="0.25">
      <c r="A230" s="7" t="s">
        <v>92</v>
      </c>
      <c r="B230" s="56" t="s">
        <v>53</v>
      </c>
      <c r="C230" s="1" t="s">
        <v>231</v>
      </c>
      <c r="D230" s="1" t="s">
        <v>204</v>
      </c>
      <c r="E230" s="1" t="s">
        <v>138</v>
      </c>
      <c r="F230" s="2">
        <v>209.98</v>
      </c>
      <c r="G230" s="2"/>
      <c r="H230" s="2"/>
      <c r="I230" s="2">
        <v>209.98</v>
      </c>
      <c r="J230" s="2"/>
      <c r="K230" s="59" t="s">
        <v>211</v>
      </c>
    </row>
    <row r="231" spans="1:11" ht="102" x14ac:dyDescent="0.25">
      <c r="A231" s="7" t="s">
        <v>93</v>
      </c>
      <c r="B231" s="56" t="s">
        <v>53</v>
      </c>
      <c r="C231" s="1" t="s">
        <v>232</v>
      </c>
      <c r="D231" s="1" t="s">
        <v>156</v>
      </c>
      <c r="E231" s="1" t="s">
        <v>138</v>
      </c>
      <c r="F231" s="2">
        <v>940.7</v>
      </c>
      <c r="G231" s="2"/>
      <c r="H231" s="2"/>
      <c r="I231" s="2">
        <v>940.7</v>
      </c>
      <c r="J231" s="2"/>
      <c r="K231" s="59" t="s">
        <v>223</v>
      </c>
    </row>
    <row r="232" spans="1:11" ht="63.75" x14ac:dyDescent="0.25">
      <c r="A232" s="7" t="s">
        <v>94</v>
      </c>
      <c r="B232" s="56" t="s">
        <v>53</v>
      </c>
      <c r="C232" s="1" t="s">
        <v>233</v>
      </c>
      <c r="D232" s="1" t="s">
        <v>158</v>
      </c>
      <c r="E232" s="1" t="s">
        <v>138</v>
      </c>
      <c r="F232" s="2">
        <v>297.7</v>
      </c>
      <c r="G232" s="2"/>
      <c r="H232" s="2"/>
      <c r="I232" s="2">
        <v>297.7</v>
      </c>
      <c r="J232" s="2"/>
      <c r="K232" s="59" t="s">
        <v>219</v>
      </c>
    </row>
    <row r="233" spans="1:11" ht="38.25" x14ac:dyDescent="0.25">
      <c r="A233" s="7" t="s">
        <v>95</v>
      </c>
      <c r="B233" s="56" t="s">
        <v>53</v>
      </c>
      <c r="C233" s="1" t="s">
        <v>234</v>
      </c>
      <c r="D233" s="1" t="s">
        <v>47</v>
      </c>
      <c r="E233" s="1" t="s">
        <v>138</v>
      </c>
      <c r="F233" s="2">
        <v>7.4</v>
      </c>
      <c r="G233" s="2"/>
      <c r="H233" s="2"/>
      <c r="I233" s="2">
        <v>7.4</v>
      </c>
      <c r="J233" s="2"/>
      <c r="K233" s="59" t="s">
        <v>217</v>
      </c>
    </row>
    <row r="234" spans="1:11" ht="89.25" x14ac:dyDescent="0.25">
      <c r="A234" s="7" t="s">
        <v>97</v>
      </c>
      <c r="B234" s="56" t="s">
        <v>33</v>
      </c>
      <c r="C234" s="1" t="s">
        <v>276</v>
      </c>
      <c r="D234" s="1" t="s">
        <v>273</v>
      </c>
      <c r="E234" s="1" t="s">
        <v>138</v>
      </c>
      <c r="F234" s="2">
        <v>5175</v>
      </c>
      <c r="G234" s="2"/>
      <c r="H234" s="2"/>
      <c r="I234" s="2">
        <v>5175</v>
      </c>
      <c r="J234" s="2"/>
      <c r="K234" s="59" t="s">
        <v>277</v>
      </c>
    </row>
    <row r="235" spans="1:11" ht="102" x14ac:dyDescent="0.25">
      <c r="A235" s="7" t="s">
        <v>98</v>
      </c>
      <c r="B235" s="56" t="s">
        <v>68</v>
      </c>
      <c r="C235" s="14" t="s">
        <v>237</v>
      </c>
      <c r="D235" s="58" t="s">
        <v>41</v>
      </c>
      <c r="E235" s="1" t="s">
        <v>138</v>
      </c>
      <c r="F235" s="11">
        <v>650.1</v>
      </c>
      <c r="G235" s="11"/>
      <c r="H235" s="8"/>
      <c r="I235" s="8">
        <v>650.1</v>
      </c>
      <c r="J235" s="8"/>
      <c r="K235" s="16" t="s">
        <v>211</v>
      </c>
    </row>
    <row r="236" spans="1:11" ht="76.5" x14ac:dyDescent="0.25">
      <c r="A236" s="26" t="s">
        <v>99</v>
      </c>
      <c r="B236" s="56" t="s">
        <v>105</v>
      </c>
      <c r="C236" s="74" t="s">
        <v>436</v>
      </c>
      <c r="D236" s="24" t="s">
        <v>437</v>
      </c>
      <c r="E236" s="24" t="s">
        <v>36</v>
      </c>
      <c r="F236" s="25">
        <v>8191.3</v>
      </c>
      <c r="G236" s="25"/>
      <c r="H236" s="25"/>
      <c r="I236" s="25">
        <f t="shared" ref="I236:I255" si="8">F236</f>
        <v>8191.3</v>
      </c>
      <c r="J236" s="24"/>
      <c r="K236" s="24" t="s">
        <v>219</v>
      </c>
    </row>
    <row r="237" spans="1:11" ht="76.5" x14ac:dyDescent="0.25">
      <c r="A237" s="26" t="s">
        <v>100</v>
      </c>
      <c r="B237" s="56" t="s">
        <v>105</v>
      </c>
      <c r="C237" s="74" t="s">
        <v>438</v>
      </c>
      <c r="D237" s="24" t="s">
        <v>439</v>
      </c>
      <c r="E237" s="24" t="s">
        <v>36</v>
      </c>
      <c r="F237" s="25">
        <v>610</v>
      </c>
      <c r="G237" s="25"/>
      <c r="H237" s="25"/>
      <c r="I237" s="25">
        <f t="shared" si="8"/>
        <v>610</v>
      </c>
      <c r="J237" s="24"/>
      <c r="K237" s="24" t="s">
        <v>213</v>
      </c>
    </row>
    <row r="238" spans="1:11" ht="102" x14ac:dyDescent="0.25">
      <c r="A238" s="26" t="s">
        <v>101</v>
      </c>
      <c r="B238" s="56" t="s">
        <v>105</v>
      </c>
      <c r="C238" s="74" t="s">
        <v>440</v>
      </c>
      <c r="D238" s="24" t="s">
        <v>441</v>
      </c>
      <c r="E238" s="24" t="s">
        <v>36</v>
      </c>
      <c r="F238" s="25">
        <v>2485.4</v>
      </c>
      <c r="G238" s="25"/>
      <c r="H238" s="25"/>
      <c r="I238" s="25">
        <f t="shared" si="8"/>
        <v>2485.4</v>
      </c>
      <c r="J238" s="24"/>
      <c r="K238" s="24" t="s">
        <v>219</v>
      </c>
    </row>
    <row r="239" spans="1:11" ht="76.5" x14ac:dyDescent="0.25">
      <c r="A239" s="26" t="s">
        <v>102</v>
      </c>
      <c r="B239" s="56" t="s">
        <v>105</v>
      </c>
      <c r="C239" s="74" t="s">
        <v>442</v>
      </c>
      <c r="D239" s="24" t="s">
        <v>443</v>
      </c>
      <c r="E239" s="24" t="s">
        <v>36</v>
      </c>
      <c r="F239" s="25">
        <v>7510.2</v>
      </c>
      <c r="G239" s="25"/>
      <c r="H239" s="25"/>
      <c r="I239" s="25">
        <f t="shared" si="8"/>
        <v>7510.2</v>
      </c>
      <c r="J239" s="24"/>
      <c r="K239" s="24" t="s">
        <v>219</v>
      </c>
    </row>
    <row r="240" spans="1:11" ht="89.25" x14ac:dyDescent="0.25">
      <c r="A240" s="26" t="s">
        <v>120</v>
      </c>
      <c r="B240" s="56" t="s">
        <v>105</v>
      </c>
      <c r="C240" s="74" t="s">
        <v>444</v>
      </c>
      <c r="D240" s="24" t="s">
        <v>445</v>
      </c>
      <c r="E240" s="24" t="s">
        <v>36</v>
      </c>
      <c r="F240" s="25">
        <v>1788.8</v>
      </c>
      <c r="G240" s="25"/>
      <c r="H240" s="25"/>
      <c r="I240" s="25">
        <f t="shared" si="8"/>
        <v>1788.8</v>
      </c>
      <c r="J240" s="24"/>
      <c r="K240" s="24" t="s">
        <v>219</v>
      </c>
    </row>
    <row r="241" spans="1:11" ht="89.25" x14ac:dyDescent="0.25">
      <c r="A241" s="26" t="s">
        <v>121</v>
      </c>
      <c r="B241" s="56" t="s">
        <v>105</v>
      </c>
      <c r="C241" s="74" t="s">
        <v>446</v>
      </c>
      <c r="D241" s="24" t="s">
        <v>447</v>
      </c>
      <c r="E241" s="24" t="s">
        <v>36</v>
      </c>
      <c r="F241" s="25">
        <v>3244.5</v>
      </c>
      <c r="G241" s="25"/>
      <c r="H241" s="25"/>
      <c r="I241" s="25">
        <f t="shared" si="8"/>
        <v>3244.5</v>
      </c>
      <c r="J241" s="24"/>
      <c r="K241" s="24" t="s">
        <v>219</v>
      </c>
    </row>
    <row r="242" spans="1:11" ht="76.5" x14ac:dyDescent="0.25">
      <c r="A242" s="26"/>
      <c r="B242" s="56" t="s">
        <v>105</v>
      </c>
      <c r="C242" s="74" t="s">
        <v>448</v>
      </c>
      <c r="D242" s="24" t="s">
        <v>449</v>
      </c>
      <c r="E242" s="24" t="s">
        <v>36</v>
      </c>
      <c r="F242" s="25">
        <v>1199.7</v>
      </c>
      <c r="G242" s="25"/>
      <c r="H242" s="25"/>
      <c r="I242" s="25">
        <f t="shared" si="8"/>
        <v>1199.7</v>
      </c>
      <c r="J242" s="24"/>
      <c r="K242" s="24" t="s">
        <v>219</v>
      </c>
    </row>
    <row r="243" spans="1:11" ht="76.5" x14ac:dyDescent="0.25">
      <c r="A243" s="26"/>
      <c r="B243" s="56" t="s">
        <v>105</v>
      </c>
      <c r="C243" s="74" t="s">
        <v>450</v>
      </c>
      <c r="D243" s="24" t="s">
        <v>451</v>
      </c>
      <c r="E243" s="24" t="s">
        <v>36</v>
      </c>
      <c r="F243" s="25">
        <v>7740.1</v>
      </c>
      <c r="G243" s="25"/>
      <c r="H243" s="25"/>
      <c r="I243" s="25">
        <f t="shared" si="8"/>
        <v>7740.1</v>
      </c>
      <c r="J243" s="24"/>
      <c r="K243" s="24" t="s">
        <v>219</v>
      </c>
    </row>
    <row r="244" spans="1:11" ht="76.5" x14ac:dyDescent="0.25">
      <c r="A244" s="26"/>
      <c r="B244" s="56" t="s">
        <v>105</v>
      </c>
      <c r="C244" s="74" t="s">
        <v>452</v>
      </c>
      <c r="D244" s="24" t="s">
        <v>453</v>
      </c>
      <c r="E244" s="24" t="s">
        <v>36</v>
      </c>
      <c r="F244" s="25">
        <v>1568.9</v>
      </c>
      <c r="G244" s="25"/>
      <c r="H244" s="25"/>
      <c r="I244" s="25">
        <f t="shared" si="8"/>
        <v>1568.9</v>
      </c>
      <c r="J244" s="24"/>
      <c r="K244" s="24" t="s">
        <v>219</v>
      </c>
    </row>
    <row r="245" spans="1:11" ht="76.5" x14ac:dyDescent="0.25">
      <c r="A245" s="26"/>
      <c r="B245" s="56" t="s">
        <v>105</v>
      </c>
      <c r="C245" s="74" t="s">
        <v>454</v>
      </c>
      <c r="D245" s="24" t="s">
        <v>455</v>
      </c>
      <c r="E245" s="24" t="s">
        <v>36</v>
      </c>
      <c r="F245" s="25">
        <v>5738.8</v>
      </c>
      <c r="G245" s="25"/>
      <c r="H245" s="25"/>
      <c r="I245" s="25">
        <f t="shared" si="8"/>
        <v>5738.8</v>
      </c>
      <c r="J245" s="24"/>
      <c r="K245" s="24" t="s">
        <v>219</v>
      </c>
    </row>
    <row r="246" spans="1:11" ht="127.5" x14ac:dyDescent="0.25">
      <c r="A246" s="26"/>
      <c r="B246" s="56" t="s">
        <v>105</v>
      </c>
      <c r="C246" s="74" t="s">
        <v>456</v>
      </c>
      <c r="D246" s="24" t="s">
        <v>457</v>
      </c>
      <c r="E246" s="24" t="s">
        <v>36</v>
      </c>
      <c r="F246" s="25">
        <v>2024.8</v>
      </c>
      <c r="G246" s="25"/>
      <c r="H246" s="25"/>
      <c r="I246" s="25">
        <f t="shared" si="8"/>
        <v>2024.8</v>
      </c>
      <c r="J246" s="24"/>
      <c r="K246" s="24" t="s">
        <v>219</v>
      </c>
    </row>
    <row r="247" spans="1:11" ht="76.5" x14ac:dyDescent="0.25">
      <c r="A247" s="26"/>
      <c r="B247" s="56" t="s">
        <v>105</v>
      </c>
      <c r="C247" s="74" t="s">
        <v>458</v>
      </c>
      <c r="D247" s="24" t="s">
        <v>459</v>
      </c>
      <c r="E247" s="24" t="s">
        <v>36</v>
      </c>
      <c r="F247" s="25">
        <v>1300</v>
      </c>
      <c r="G247" s="25"/>
      <c r="H247" s="25"/>
      <c r="I247" s="25">
        <f t="shared" si="8"/>
        <v>1300</v>
      </c>
      <c r="J247" s="24"/>
      <c r="K247" s="24" t="s">
        <v>213</v>
      </c>
    </row>
    <row r="248" spans="1:11" ht="76.5" x14ac:dyDescent="0.25">
      <c r="A248" s="26"/>
      <c r="B248" s="56" t="s">
        <v>105</v>
      </c>
      <c r="C248" s="74" t="s">
        <v>460</v>
      </c>
      <c r="D248" s="24" t="s">
        <v>461</v>
      </c>
      <c r="E248" s="24" t="s">
        <v>36</v>
      </c>
      <c r="F248" s="25">
        <v>6200</v>
      </c>
      <c r="G248" s="25"/>
      <c r="H248" s="25"/>
      <c r="I248" s="25">
        <f t="shared" si="8"/>
        <v>6200</v>
      </c>
      <c r="J248" s="24"/>
      <c r="K248" s="24" t="s">
        <v>213</v>
      </c>
    </row>
    <row r="249" spans="1:11" ht="102" x14ac:dyDescent="0.25">
      <c r="A249" s="26"/>
      <c r="B249" s="56" t="s">
        <v>105</v>
      </c>
      <c r="C249" s="74" t="s">
        <v>462</v>
      </c>
      <c r="D249" s="24" t="s">
        <v>463</v>
      </c>
      <c r="E249" s="24" t="s">
        <v>36</v>
      </c>
      <c r="F249" s="25">
        <v>4653.8</v>
      </c>
      <c r="G249" s="25"/>
      <c r="H249" s="25"/>
      <c r="I249" s="25">
        <f t="shared" si="8"/>
        <v>4653.8</v>
      </c>
      <c r="J249" s="24"/>
      <c r="K249" s="24" t="s">
        <v>219</v>
      </c>
    </row>
    <row r="250" spans="1:11" ht="76.5" x14ac:dyDescent="0.25">
      <c r="A250" s="26"/>
      <c r="B250" s="56" t="s">
        <v>105</v>
      </c>
      <c r="C250" s="74" t="s">
        <v>464</v>
      </c>
      <c r="D250" s="24" t="s">
        <v>465</v>
      </c>
      <c r="E250" s="24" t="s">
        <v>36</v>
      </c>
      <c r="F250" s="25">
        <v>1205.3</v>
      </c>
      <c r="G250" s="25"/>
      <c r="H250" s="25"/>
      <c r="I250" s="25">
        <f t="shared" si="8"/>
        <v>1205.3</v>
      </c>
      <c r="J250" s="24"/>
      <c r="K250" s="24" t="s">
        <v>213</v>
      </c>
    </row>
    <row r="251" spans="1:11" ht="76.5" x14ac:dyDescent="0.25">
      <c r="A251" s="26"/>
      <c r="B251" s="56" t="s">
        <v>105</v>
      </c>
      <c r="C251" s="74" t="s">
        <v>466</v>
      </c>
      <c r="D251" s="24" t="s">
        <v>467</v>
      </c>
      <c r="E251" s="24" t="s">
        <v>36</v>
      </c>
      <c r="F251" s="25">
        <v>25000</v>
      </c>
      <c r="G251" s="25"/>
      <c r="H251" s="25"/>
      <c r="I251" s="25">
        <f t="shared" si="8"/>
        <v>25000</v>
      </c>
      <c r="J251" s="24"/>
      <c r="K251" s="24" t="s">
        <v>213</v>
      </c>
    </row>
    <row r="252" spans="1:11" ht="76.5" x14ac:dyDescent="0.25">
      <c r="A252" s="26"/>
      <c r="B252" s="56" t="s">
        <v>105</v>
      </c>
      <c r="C252" s="74" t="s">
        <v>468</v>
      </c>
      <c r="D252" s="24" t="s">
        <v>469</v>
      </c>
      <c r="E252" s="24" t="s">
        <v>36</v>
      </c>
      <c r="F252" s="25">
        <v>10500</v>
      </c>
      <c r="G252" s="25"/>
      <c r="H252" s="25"/>
      <c r="I252" s="25">
        <f t="shared" si="8"/>
        <v>10500</v>
      </c>
      <c r="J252" s="24"/>
      <c r="K252" s="24" t="s">
        <v>213</v>
      </c>
    </row>
    <row r="253" spans="1:11" ht="76.5" x14ac:dyDescent="0.25">
      <c r="A253" s="26"/>
      <c r="B253" s="56" t="s">
        <v>105</v>
      </c>
      <c r="C253" s="74" t="s">
        <v>470</v>
      </c>
      <c r="D253" s="24" t="s">
        <v>394</v>
      </c>
      <c r="E253" s="24" t="s">
        <v>36</v>
      </c>
      <c r="F253" s="25">
        <v>6000</v>
      </c>
      <c r="G253" s="25"/>
      <c r="H253" s="25"/>
      <c r="I253" s="25">
        <f t="shared" si="8"/>
        <v>6000</v>
      </c>
      <c r="J253" s="24"/>
      <c r="K253" s="24" t="s">
        <v>213</v>
      </c>
    </row>
    <row r="254" spans="1:11" ht="76.5" x14ac:dyDescent="0.25">
      <c r="A254" s="26"/>
      <c r="B254" s="56" t="s">
        <v>105</v>
      </c>
      <c r="C254" s="74" t="s">
        <v>471</v>
      </c>
      <c r="D254" s="24" t="s">
        <v>472</v>
      </c>
      <c r="E254" s="24" t="s">
        <v>36</v>
      </c>
      <c r="F254" s="25">
        <v>2500</v>
      </c>
      <c r="G254" s="25"/>
      <c r="H254" s="25"/>
      <c r="I254" s="25">
        <f t="shared" si="8"/>
        <v>2500</v>
      </c>
      <c r="J254" s="24"/>
      <c r="K254" s="24" t="s">
        <v>219</v>
      </c>
    </row>
    <row r="255" spans="1:11" ht="76.5" x14ac:dyDescent="0.25">
      <c r="A255" s="26"/>
      <c r="B255" s="56" t="s">
        <v>105</v>
      </c>
      <c r="C255" s="74" t="s">
        <v>473</v>
      </c>
      <c r="D255" s="24" t="s">
        <v>474</v>
      </c>
      <c r="E255" s="24" t="s">
        <v>36</v>
      </c>
      <c r="F255" s="25">
        <v>5000</v>
      </c>
      <c r="G255" s="25"/>
      <c r="H255" s="25"/>
      <c r="I255" s="25">
        <f t="shared" si="8"/>
        <v>5000</v>
      </c>
      <c r="J255" s="24"/>
      <c r="K255" s="24" t="s">
        <v>213</v>
      </c>
    </row>
    <row r="256" spans="1:11" ht="76.5" x14ac:dyDescent="0.25">
      <c r="A256" s="26"/>
      <c r="B256" s="56" t="s">
        <v>29</v>
      </c>
      <c r="C256" s="74" t="s">
        <v>269</v>
      </c>
      <c r="D256" s="24" t="s">
        <v>264</v>
      </c>
      <c r="E256" s="24" t="s">
        <v>138</v>
      </c>
      <c r="F256" s="25">
        <f>448744.5/1000</f>
        <v>448.74450000000002</v>
      </c>
      <c r="G256" s="25"/>
      <c r="H256" s="25"/>
      <c r="I256" s="25">
        <f>448744.5/1000</f>
        <v>448.74450000000002</v>
      </c>
      <c r="J256" s="24"/>
      <c r="K256" s="24" t="s">
        <v>213</v>
      </c>
    </row>
    <row r="257" spans="1:11" ht="89.25" x14ac:dyDescent="0.25">
      <c r="A257" s="26"/>
      <c r="B257" s="56" t="s">
        <v>71</v>
      </c>
      <c r="C257" s="74" t="s">
        <v>501</v>
      </c>
      <c r="D257" s="24" t="s">
        <v>273</v>
      </c>
      <c r="E257" s="24" t="s">
        <v>138</v>
      </c>
      <c r="F257" s="25">
        <v>23127.7</v>
      </c>
      <c r="G257" s="25"/>
      <c r="H257" s="25"/>
      <c r="I257" s="25">
        <v>23127.7</v>
      </c>
      <c r="J257" s="24"/>
      <c r="K257" s="24" t="s">
        <v>223</v>
      </c>
    </row>
    <row r="258" spans="1:11" ht="59.25" customHeight="1" x14ac:dyDescent="0.25">
      <c r="A258" s="49" t="s">
        <v>0</v>
      </c>
      <c r="B258" s="50"/>
      <c r="C258" s="50"/>
      <c r="D258" s="51"/>
      <c r="E258" s="23"/>
      <c r="F258" s="5">
        <f>SUM(F206:F257)</f>
        <v>214788.34849999999</v>
      </c>
      <c r="G258" s="5"/>
      <c r="H258" s="5"/>
      <c r="I258" s="5">
        <f t="shared" ref="I258" si="9">SUM(I206:I257)</f>
        <v>214788.34849999999</v>
      </c>
      <c r="J258" s="5"/>
      <c r="K258" s="15"/>
    </row>
    <row r="259" spans="1:11" ht="27.75" customHeight="1" x14ac:dyDescent="0.25">
      <c r="A259" s="17"/>
      <c r="B259" s="17"/>
      <c r="C259" s="17"/>
      <c r="D259" s="17"/>
      <c r="E259" s="17"/>
      <c r="F259" s="18"/>
      <c r="G259" s="18"/>
      <c r="H259" s="18"/>
      <c r="I259" s="18"/>
      <c r="J259" s="18"/>
      <c r="K259" s="19"/>
    </row>
    <row r="261" spans="1:11" ht="40.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</sheetData>
  <autoFilter ref="A6:K258"/>
  <mergeCells count="18">
    <mergeCell ref="A146:D146"/>
    <mergeCell ref="A261:K261"/>
    <mergeCell ref="E3:E5"/>
    <mergeCell ref="J4:J5"/>
    <mergeCell ref="A258:D258"/>
    <mergeCell ref="A205:D205"/>
    <mergeCell ref="A1:K1"/>
    <mergeCell ref="C4:C5"/>
    <mergeCell ref="D4:D5"/>
    <mergeCell ref="G4:G5"/>
    <mergeCell ref="B3:B5"/>
    <mergeCell ref="F3:F5"/>
    <mergeCell ref="G3:J3"/>
    <mergeCell ref="H4:I4"/>
    <mergeCell ref="A2:K2"/>
    <mergeCell ref="A3:A5"/>
    <mergeCell ref="K3:K5"/>
    <mergeCell ref="C3:D3"/>
  </mergeCells>
  <pageMargins left="0.25" right="0.25" top="0.75" bottom="0.75" header="0.3" footer="0.3"/>
  <pageSetup paperSize="9" scale="61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257:K257 C86:C145 C206:C256 C7:C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по 44-ФЗ</vt:lpstr>
      <vt:lpstr>'Форма по 44-ФЗ'!Заголовки_для_печати</vt:lpstr>
      <vt:lpstr>'Форма по 44-ФЗ'!Область_печати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Наталья Борисовна</dc:creator>
  <cp:lastModifiedBy>Захарова Наталья Борисовна</cp:lastModifiedBy>
  <cp:lastPrinted>2024-01-30T11:20:35Z</cp:lastPrinted>
  <dcterms:created xsi:type="dcterms:W3CDTF">2024-01-29T06:12:55Z</dcterms:created>
  <dcterms:modified xsi:type="dcterms:W3CDTF">2025-01-30T07:23:05Z</dcterms:modified>
</cp:coreProperties>
</file>